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1. ENERO/"/>
    </mc:Choice>
  </mc:AlternateContent>
  <xr:revisionPtr revIDLastSave="687" documentId="6_{F20996C8-7BC7-49E1-B678-AA94E9180345}" xr6:coauthVersionLast="47" xr6:coauthVersionMax="47" xr10:uidLastSave="{C0E0E557-4D0B-4737-9FD1-029DB450B2DC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Q43" i="1" s="1"/>
  <c r="O41" i="1"/>
  <c r="O43" i="1" s="1"/>
  <c r="M41" i="1"/>
  <c r="M43" i="1" s="1"/>
  <c r="K41" i="1"/>
  <c r="K43" i="1" s="1"/>
  <c r="I41" i="1"/>
  <c r="H41" i="1"/>
  <c r="E41" i="1"/>
  <c r="H43" i="1"/>
  <c r="E43" i="1"/>
  <c r="R40" i="1"/>
  <c r="P40" i="1"/>
  <c r="N40" i="1"/>
  <c r="L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L33" i="1" l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Q11" i="1"/>
  <c r="Q26" i="1" s="1"/>
  <c r="O11" i="1"/>
  <c r="O26" i="1" s="1"/>
  <c r="M11" i="1"/>
  <c r="M26" i="1" s="1"/>
  <c r="K11" i="1"/>
  <c r="K26" i="1" s="1"/>
  <c r="I11" i="1"/>
  <c r="I26" i="1" s="1"/>
  <c r="I43" i="1" s="1"/>
  <c r="H11" i="1"/>
  <c r="H26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<sst xmlns="http://schemas.openxmlformats.org/spreadsheetml/2006/main" count="152" uniqueCount="51">
  <si>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</si>
  <si>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</si>
  <si>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</si>
  <si>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</si>
  <si>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</si>
  <si>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</si>
  <si>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</si>
  <si>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</si>
  <si>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</si>
  <si>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</si>
  <si>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</si>
  <si>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</si>
  <si>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</si>
  <si>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</si>
  <si>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</si>
  <si>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</si>
  <si>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</si>
  <si>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</si>
  <si>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</si>
  <si>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</si>
  <si>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</si>
  <si>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</si>
  <si>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</si>
  <si>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</si>
  <si>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</si>
  <si>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</si>
  <si>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</si>
  <si>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</si>
  <si>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</si>
  <si>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</si>
  <si>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</si>
  <si>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</si>
  <si>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</si>
  <si>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</si>
  <si>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</si>
  <si>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</si>
  <si>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</si>
  <si>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</si>
  <si>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</si>
  <si>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</si>
  <si>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</si>
  <si>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</si>
  <si>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</si>
  <si>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</si>
  <si>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</si>
  <si>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</si>
  <si>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</si>
  <si>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</si>
  <si>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Fecha de elaboracion: 01-02-2022
Informacion suministrada por SIIF NACION</t>
  </si>
  <si>
    <t>Propios</t>
  </si>
  <si>
    <t>Colombia Compra Eficiente 
Ejecución Presupuestal a 31/01/2022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</si>
</sst>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activeCell="A33" sqref="A33:D3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696067748</v>
      </c>
      <c r="N8" s="9">
        <f>+M8/$H8</f>
        <v>6.0036893910643437E-2</v>
      </c>
      <c r="O8" s="8">
        <v>696067748</v>
      </c>
      <c r="P8" s="9">
        <f>+O8/$H8</f>
        <v>6.0036893910643437E-2</v>
      </c>
      <c r="Q8" s="8">
        <v>696067748</v>
      </c>
      <c r="R8" s="9">
        <f>+Q8/$H8</f>
        <v>6.0036893910643437E-2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273356924</v>
      </c>
      <c r="N9" s="9">
        <f>+M9/$H9</f>
        <v>7.3722841500579839E-2</v>
      </c>
      <c r="O9" s="8">
        <v>273356924</v>
      </c>
      <c r="P9" s="9">
        <f>+O9/$H9</f>
        <v>7.3722841500579839E-2</v>
      </c>
      <c r="Q9" s="8">
        <v>273356924</v>
      </c>
      <c r="R9" s="9">
        <f>+Q9/$H9</f>
        <v>7.3722841500579839E-2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56595262</v>
      </c>
      <c r="N10" s="9">
        <f>+M10/$H10</f>
        <v>5.0540509019467765E-2</v>
      </c>
      <c r="O10" s="8">
        <v>56595262</v>
      </c>
      <c r="P10" s="9">
        <f>+O10/$H10</f>
        <v>5.0540509019467765E-2</v>
      </c>
      <c r="Q10" s="8">
        <v>56595262</v>
      </c>
      <c r="R10" s="9">
        <f>+Q10/$H10</f>
        <v>5.0540509019467765E-2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1026019934</v>
      </c>
      <c r="N11" s="11">
        <f t="shared" ref="N11" si="3">+M11/$H11</f>
        <v>6.2479520025332337E-2</v>
      </c>
      <c r="O11" s="10">
        <f>SUM(O8:O10)</f>
        <v>1026019934</v>
      </c>
      <c r="P11" s="11">
        <f t="shared" ref="P11" si="4">+O11/$H11</f>
        <v>6.2479520025332337E-2</v>
      </c>
      <c r="Q11" s="10">
        <f>SUM(Q8:Q10)</f>
        <v>1026019934</v>
      </c>
      <c r="R11" s="12">
        <f t="shared" ref="R11" si="5">+Q11/$H11</f>
        <v>6.2479520025332337E-2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3011522633.9499998</v>
      </c>
      <c r="J15" s="9">
        <f>+I15/$H15</f>
        <v>0.80867954724758317</v>
      </c>
      <c r="K15" s="8">
        <v>712477366.04999995</v>
      </c>
      <c r="L15" s="9">
        <f>+K15/$H15</f>
        <v>0.19132045275241674</v>
      </c>
      <c r="M15" s="8">
        <v>2071316925.0799999</v>
      </c>
      <c r="N15" s="9">
        <f>+M15/$H15</f>
        <v>0.55620755238453279</v>
      </c>
      <c r="O15" s="8">
        <v>172844160.71000001</v>
      </c>
      <c r="P15" s="9">
        <f>+O15/$H15</f>
        <v>4.6413576989795924E-2</v>
      </c>
      <c r="Q15" s="8">
        <v>172844160.71000001</v>
      </c>
      <c r="R15" s="9">
        <f>+Q15/$H15</f>
        <v>4.6413576989795924E-2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3011522633.9499998</v>
      </c>
      <c r="J16" s="11">
        <f t="shared" ref="J16:R16" si="6">+J15</f>
        <v>0.80867954724758317</v>
      </c>
      <c r="K16" s="10">
        <f t="shared" si="6"/>
        <v>712477366.04999995</v>
      </c>
      <c r="L16" s="11">
        <f t="shared" si="6"/>
        <v>0.19132045275241674</v>
      </c>
      <c r="M16" s="10">
        <f t="shared" si="6"/>
        <v>2071316925.0799999</v>
      </c>
      <c r="N16" s="11">
        <f t="shared" si="6"/>
        <v>0.55620755238453279</v>
      </c>
      <c r="O16" s="10">
        <f t="shared" si="6"/>
        <v>172844160.71000001</v>
      </c>
      <c r="P16" s="11">
        <f t="shared" si="6"/>
        <v>4.6413576989795924E-2</v>
      </c>
      <c r="Q16" s="10">
        <f t="shared" si="6"/>
        <v>172844160.71000001</v>
      </c>
      <c r="R16" s="11">
        <f t="shared" si="6"/>
        <v>4.6413576989795924E-2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8952570</v>
      </c>
      <c r="N20" s="9">
        <f>+M20/$H20</f>
        <v>0.17554058823529411</v>
      </c>
      <c r="O20" s="8">
        <v>8952570</v>
      </c>
      <c r="P20" s="9">
        <f>+O20/$H20</f>
        <v>0.17554058823529411</v>
      </c>
      <c r="Q20" s="8">
        <v>8952570</v>
      </c>
      <c r="R20" s="9">
        <f>+Q20/$H20</f>
        <v>0.17554058823529411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19484222633.950001</v>
      </c>
      <c r="J26" s="11">
        <f t="shared" ref="J26:J43" si="7">+I26/H26</f>
        <v>0.95832365875322556</v>
      </c>
      <c r="K26" s="10">
        <f>+K11+K16+K20+K24</f>
        <v>847345366.04999995</v>
      </c>
      <c r="L26" s="11">
        <f t="shared" ref="L26:L43" si="8">+K26/H26</f>
        <v>4.1676341246774475E-2</v>
      </c>
      <c r="M26" s="10">
        <f>+M11+M16+M20+M24</f>
        <v>3106289429.0799999</v>
      </c>
      <c r="N26" s="11">
        <f t="shared" ref="N26:N43" si="9">+M26/H26</f>
        <v>0.15278159702586638</v>
      </c>
      <c r="O26" s="10">
        <f>+O11+O16+O20+O24</f>
        <v>1207816664.71</v>
      </c>
      <c r="P26" s="11">
        <f t="shared" ref="P26:P43" si="10">+O26/H26</f>
        <v>5.940597718336333E-2</v>
      </c>
      <c r="Q26" s="10">
        <f>+Q11+Q16+Q20+Q24</f>
        <v>1207816664.71</v>
      </c>
      <c r="R26" s="12">
        <f>+Q26/H26</f>
        <v>5.940597718336333E-2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31022225457.599998</v>
      </c>
      <c r="J39" s="9">
        <f>+I39/H39</f>
        <v>0.55840564229322287</v>
      </c>
      <c r="K39" s="8">
        <v>24532774542.400002</v>
      </c>
      <c r="L39" s="9">
        <f>+K39/H39</f>
        <v>0.44159435770677707</v>
      </c>
      <c r="M39" s="8">
        <v>30761725457.599998</v>
      </c>
      <c r="N39" s="9">
        <f>+M39/H39</f>
        <v>0.55371659540275397</v>
      </c>
      <c r="O39" s="8">
        <v>0</v>
      </c>
      <c r="P39" s="9">
        <f>+O39/H39</f>
        <v>0</v>
      </c>
      <c r="Q39" s="8">
        <v>0</v>
      </c>
      <c r="R39" s="9">
        <f>+Q39/H39</f>
        <v>0</v>
      </c>
    </row>
    <row r="40" spans="1:18" ht="54" customHeight="1" x14ac:dyDescent="0.2">
      <c r="A40" s="5" t="s">
        <v>24</v>
      </c>
      <c r="B40" s="6" t="s">
        <v>49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0</v>
      </c>
      <c r="J40" s="9">
        <f>+I40/H40</f>
        <v>0</v>
      </c>
      <c r="K40" s="8">
        <v>271977796</v>
      </c>
      <c r="L40" s="9">
        <f>+K40/H40</f>
        <v>1</v>
      </c>
      <c r="M40" s="8">
        <v>0</v>
      </c>
      <c r="N40" s="9">
        <f>+M40/H40</f>
        <v>0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31022225457.599998</v>
      </c>
      <c r="J41" s="11">
        <f t="shared" ref="J41" si="16">+I41/$H41</f>
        <v>0.55568520242954544</v>
      </c>
      <c r="K41" s="10">
        <f>+K39+K40</f>
        <v>24804752338.400002</v>
      </c>
      <c r="L41" s="11">
        <f t="shared" ref="L41" si="17">+K41/$H41</f>
        <v>0.44431479757045456</v>
      </c>
      <c r="M41" s="10">
        <f>+M39+M40</f>
        <v>30761725457.599998</v>
      </c>
      <c r="N41" s="11">
        <f t="shared" ref="N41" si="18">+M41/$H41</f>
        <v>0.55101899963146628</v>
      </c>
      <c r="O41" s="10">
        <f>+O39+O40</f>
        <v>0</v>
      </c>
      <c r="P41" s="11">
        <f t="shared" ref="P41" si="19">+O41/$H41</f>
        <v>0</v>
      </c>
      <c r="Q41" s="10">
        <f>+Q39+Q40</f>
        <v>0</v>
      </c>
      <c r="R41" s="12">
        <f t="shared" ref="R41" si="20">+Q41/$H41</f>
        <v>0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50506448091.550003</v>
      </c>
      <c r="J43" s="11">
        <f t="shared" si="7"/>
        <v>0.66276104584932616</v>
      </c>
      <c r="K43" s="10">
        <f>+K26+K41+K33</f>
        <v>25699672361.450001</v>
      </c>
      <c r="L43" s="11">
        <f t="shared" si="8"/>
        <v>0.3372389541506739</v>
      </c>
      <c r="M43" s="10">
        <f>+M26+M41+M33</f>
        <v>33868014886.68</v>
      </c>
      <c r="N43" s="11">
        <f t="shared" si="9"/>
        <v>0.44442644088630706</v>
      </c>
      <c r="O43" s="10">
        <f>+O26+O41+O33</f>
        <v>1207816664.71</v>
      </c>
      <c r="P43" s="11">
        <f t="shared" si="10"/>
        <v>1.584933936447951E-2</v>
      </c>
      <c r="Q43" s="10">
        <f>+Q26+Q41+Q33</f>
        <v>1207816664.71</v>
      </c>
      <c r="R43" s="12">
        <f>+Q43/H43</f>
        <v>1.584933936447951E-2</v>
      </c>
    </row>
    <row r="44" spans="1:18" ht="0" hidden="1" customHeight="1" x14ac:dyDescent="0.2"/>
    <row r="45" spans="1:18" ht="39" customHeight="1" x14ac:dyDescent="0.2">
      <c r="A45" s="48" t="s">
        <v>48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2022-02-01T14:38:28Z</dcterms:modified>
</cp:coreProperties>
</file>