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11. NOVIEMBRE/"/>
    </mc:Choice>
  </mc:AlternateContent>
  <xr:revisionPtr revIDLastSave="487" documentId="6_{F20996C8-7BC7-49E1-B678-AA94E9180345}" xr6:coauthVersionLast="47" xr6:coauthVersionMax="47" xr10:uidLastSave="{6B693E0C-B611-46AA-B154-A4F4A0060AA0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G33" i="1" l="1"/>
  <c r="F33" i="1"/>
  <c r="E33" i="1"/>
  <c r="J26" i="1"/>
  <c r="G17" i="1"/>
  <c r="F17" i="1"/>
  <c r="E17" i="1"/>
  <c r="G11" i="1"/>
  <c r="F11" i="1"/>
  <c r="E11" i="1"/>
  <c r="R22" i="1"/>
  <c r="P22" i="1"/>
  <c r="N22" i="1"/>
  <c r="L22" i="1"/>
  <c r="J22" i="1"/>
  <c r="Q17" i="1"/>
  <c r="O17" i="1"/>
  <c r="M17" i="1"/>
  <c r="K17" i="1"/>
  <c r="I17" i="1"/>
  <c r="Q11" i="1"/>
  <c r="O11" i="1"/>
  <c r="M11" i="1"/>
  <c r="K11" i="1"/>
  <c r="I11" i="1"/>
  <c r="H17" i="1"/>
  <c r="H11" i="1"/>
  <c r="R15" i="1"/>
  <c r="P15" i="1"/>
  <c r="N15" i="1"/>
  <c r="L15" i="1"/>
  <c r="J15" i="1"/>
  <c r="F28" i="1" l="1"/>
  <c r="F35" i="1" s="1"/>
  <c r="E28" i="1"/>
  <c r="E35" i="1" s="1"/>
  <c r="G28" i="1"/>
  <c r="G35" i="1" s="1"/>
  <c r="K28" i="1"/>
  <c r="M28" i="1"/>
  <c r="H28" i="1"/>
  <c r="I28" i="1"/>
  <c r="Q28" i="1"/>
  <c r="O28" i="1"/>
  <c r="R26" i="1"/>
  <c r="P26" i="1"/>
  <c r="N26" i="1"/>
  <c r="L26" i="1"/>
  <c r="J21" i="1"/>
  <c r="L21" i="1"/>
  <c r="N21" i="1"/>
  <c r="P21" i="1"/>
  <c r="R21" i="1"/>
  <c r="J16" i="1"/>
  <c r="L16" i="1"/>
  <c r="N16" i="1"/>
  <c r="P16" i="1"/>
  <c r="R16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2" i="1"/>
  <c r="P32" i="1"/>
  <c r="N32" i="1"/>
  <c r="L32" i="1"/>
  <c r="J32" i="1"/>
  <c r="N17" i="1" l="1"/>
  <c r="R17" i="1"/>
  <c r="P17" i="1"/>
  <c r="L17" i="1"/>
  <c r="J17" i="1"/>
  <c r="R11" i="1"/>
  <c r="P11" i="1"/>
  <c r="N11" i="1"/>
  <c r="L11" i="1"/>
  <c r="J11" i="1"/>
  <c r="Q33" i="1" l="1"/>
  <c r="O33" i="1"/>
  <c r="M33" i="1"/>
  <c r="K33" i="1"/>
  <c r="I33" i="1"/>
  <c r="H33" i="1"/>
  <c r="R33" i="1" l="1"/>
  <c r="J33" i="1"/>
  <c r="P33" i="1"/>
  <c r="N33" i="1"/>
  <c r="L33" i="1"/>
  <c r="H35" i="1"/>
  <c r="P28" i="1" l="1"/>
  <c r="O35" i="1"/>
  <c r="L28" i="1"/>
  <c r="K35" i="1"/>
  <c r="L35" i="1" s="1"/>
  <c r="N28" i="1"/>
  <c r="N35" i="1"/>
  <c r="J28" i="1"/>
  <c r="I35" i="1"/>
  <c r="J35" i="1" s="1"/>
  <c r="R28" i="1"/>
  <c r="Q35" i="1"/>
  <c r="R35" i="1" s="1"/>
  <c r="P35" i="1" l="1"/>
</calcChain>
</file>

<file path=xl/sharedStrings.xml><?xml version="1.0" encoding="utf-8"?>
<sst xmlns="http://schemas.openxmlformats.org/spreadsheetml/2006/main" count="131" uniqueCount="50">
  <si>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</si>
  <si>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</si>
  <si>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</si>
  <si>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</si>
  <si>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</si>
  <si>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</si>
  <si>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</si>
  <si>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</si>
  <si>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</si>
  <si>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</si>
  <si>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</si>
  <si>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</si>
  <si>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</si>
  <si>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</si>
  <si>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</si>
  <si>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</si>
  <si>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</si>
  <si>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</si>
  <si>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</si>
  <si>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</si>
  <si>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</si>
  <si>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</si>
  <si>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</si>
  <si>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</si>
  <si>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</si>
  <si>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</si>
  <si>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</si>
  <si>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</si>
  <si>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</si>
  <si>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</si>
  <si>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</si>
  <si>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</si>
  <si>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</si>
  <si>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</si>
  <si>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</si>
  <si>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</si>
  <si>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</si>
  <si>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</si>
  <si>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</si>
  <si>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</si>
  <si>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</si>
  <si>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</si>
  <si>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</si>
  <si>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</si>
  <si>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</si>
  <si>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Apr. Incial</t>
  </si>
  <si>
    <t>Adicionada</t>
  </si>
  <si>
    <t>Reducida</t>
  </si>
  <si>
    <t>Colombia Compra Eficiente 
Ejecución Presupuestal a 30/11/2021</t>
  </si>
  <si>
    <t>Fecha de elaboracion: 02-12-2021
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</si>
</sst>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7" formatCode="_-* #,##0_-;\-* #,##0_-;_-* &quot;-&quot;??_-;_-@_-"/>
    <numFmt numFmtId="168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167" fontId="3" fillId="0" borderId="0" xfId="3" applyNumberFormat="1" applyFont="1" applyFill="1" applyBorder="1"/>
    <xf numFmtId="168" fontId="3" fillId="0" borderId="0" xfId="2" applyNumberFormat="1" applyFont="1" applyFill="1" applyBorder="1" applyAlignment="1">
      <alignment horizontal="center"/>
    </xf>
    <xf numFmtId="168" fontId="3" fillId="0" borderId="0" xfId="2" applyNumberFormat="1" applyFont="1" applyFill="1" applyBorder="1"/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showGridLines="0" tabSelected="1" zoomScale="90" zoomScaleNormal="90" zoomScaleSheetLayoutView="85" workbookViewId="0">
      <selection activeCell="A38" sqref="A38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8" style="34" bestFit="1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4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46" t="s">
        <v>0</v>
      </c>
      <c r="B5" s="4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46" t="s">
        <v>1</v>
      </c>
      <c r="B6" s="46"/>
      <c r="C6" s="4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45</v>
      </c>
      <c r="F7" s="4" t="s">
        <v>46</v>
      </c>
      <c r="G7" s="4" t="s">
        <v>47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0</v>
      </c>
      <c r="G8" s="8">
        <v>2805141000</v>
      </c>
      <c r="H8" s="8">
        <v>11299053000</v>
      </c>
      <c r="I8" s="8">
        <v>11299053000</v>
      </c>
      <c r="J8" s="9">
        <f>+I8/H8</f>
        <v>1</v>
      </c>
      <c r="K8" s="8">
        <v>0</v>
      </c>
      <c r="L8" s="9">
        <f>+K8/$H8</f>
        <v>0</v>
      </c>
      <c r="M8" s="8">
        <v>8338570159</v>
      </c>
      <c r="N8" s="9">
        <f>+M8/$H8</f>
        <v>0.73798841009065097</v>
      </c>
      <c r="O8" s="8">
        <v>8338206808</v>
      </c>
      <c r="P8" s="9">
        <f>+O8/$H8</f>
        <v>0.73795625243991692</v>
      </c>
      <c r="Q8" s="8">
        <v>8338206808</v>
      </c>
      <c r="R8" s="9">
        <f>+Q8/$H8</f>
        <v>0.73795625243991692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2231844000</v>
      </c>
      <c r="G9" s="8">
        <v>0</v>
      </c>
      <c r="H9" s="8">
        <v>3613581000</v>
      </c>
      <c r="I9" s="8">
        <v>3613581000</v>
      </c>
      <c r="J9" s="9">
        <f>+I9/H9</f>
        <v>1</v>
      </c>
      <c r="K9" s="8">
        <v>0</v>
      </c>
      <c r="L9" s="9">
        <f>+K9/$H9</f>
        <v>0</v>
      </c>
      <c r="M9" s="8">
        <v>2928670969</v>
      </c>
      <c r="N9" s="9">
        <f>+M9/$H9</f>
        <v>0.81046224479263096</v>
      </c>
      <c r="O9" s="8">
        <v>2928670969</v>
      </c>
      <c r="P9" s="9">
        <f>+O9/$H9</f>
        <v>0.81046224479263096</v>
      </c>
      <c r="Q9" s="8">
        <v>2928670969</v>
      </c>
      <c r="R9" s="9">
        <f>+Q9/$H9</f>
        <v>0.81046224479263096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573297000</v>
      </c>
      <c r="G10" s="8">
        <v>0</v>
      </c>
      <c r="H10" s="8">
        <v>1091315000</v>
      </c>
      <c r="I10" s="8">
        <v>1087315000</v>
      </c>
      <c r="J10" s="9">
        <f>+I10/H10</f>
        <v>0.99633469713144229</v>
      </c>
      <c r="K10" s="8">
        <v>4000000</v>
      </c>
      <c r="L10" s="9">
        <f>+K10/$H10</f>
        <v>3.6653028685576577E-3</v>
      </c>
      <c r="M10" s="8">
        <v>584713446</v>
      </c>
      <c r="N10" s="9">
        <f>+M10/$H10</f>
        <v>0.53578796772700821</v>
      </c>
      <c r="O10" s="8">
        <v>584678687</v>
      </c>
      <c r="P10" s="9">
        <f>+O10/$H10</f>
        <v>0.53575611716140614</v>
      </c>
      <c r="Q10" s="8">
        <v>584678687</v>
      </c>
      <c r="R10" s="9">
        <f>+Q10/$H10</f>
        <v>0.53575611716140614</v>
      </c>
    </row>
    <row r="11" spans="1:18" x14ac:dyDescent="0.2">
      <c r="A11" s="47" t="s">
        <v>18</v>
      </c>
      <c r="B11" s="47"/>
      <c r="C11" s="47"/>
      <c r="D11" s="47"/>
      <c r="E11" s="10">
        <f t="shared" ref="E11:G11" si="0">SUM(E8:E10)</f>
        <v>16003949000</v>
      </c>
      <c r="F11" s="10">
        <f t="shared" si="0"/>
        <v>2805141000</v>
      </c>
      <c r="G11" s="10">
        <f t="shared" si="0"/>
        <v>2805141000</v>
      </c>
      <c r="H11" s="10">
        <f>SUM(H8:H10)</f>
        <v>16003949000</v>
      </c>
      <c r="I11" s="10">
        <f>SUM(I8:I10)</f>
        <v>15999949000</v>
      </c>
      <c r="J11" s="11">
        <f t="shared" ref="J11" si="1">+I11/$H11</f>
        <v>0.9997500616878997</v>
      </c>
      <c r="K11" s="10">
        <f>SUM(K8:K10)</f>
        <v>4000000</v>
      </c>
      <c r="L11" s="11">
        <f t="shared" ref="L11" si="2">+K11/$H11</f>
        <v>2.4993831210034476E-4</v>
      </c>
      <c r="M11" s="10">
        <f>SUM(M8:M10)</f>
        <v>11851954574</v>
      </c>
      <c r="N11" s="11">
        <f t="shared" ref="N11" si="3">+M11/$H11</f>
        <v>0.74056438032888006</v>
      </c>
      <c r="O11" s="10">
        <f>SUM(O8:O10)</f>
        <v>11851556464</v>
      </c>
      <c r="P11" s="11">
        <f t="shared" ref="P11" si="4">+O11/$H11</f>
        <v>0.74053950459352247</v>
      </c>
      <c r="Q11" s="10">
        <f>SUM(Q8:Q10)</f>
        <v>11851556464</v>
      </c>
      <c r="R11" s="12">
        <f t="shared" ref="R11" si="5">+Q11/$H11</f>
        <v>0.74053950459352247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4" t="s">
        <v>19</v>
      </c>
      <c r="B13" s="44"/>
      <c r="C13" s="44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45</v>
      </c>
      <c r="F14" s="4" t="s">
        <v>46</v>
      </c>
      <c r="G14" s="4" t="s">
        <v>47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0</v>
      </c>
      <c r="G15" s="8">
        <v>350000000</v>
      </c>
      <c r="H15" s="8">
        <v>50000000</v>
      </c>
      <c r="I15" s="8">
        <v>44211200</v>
      </c>
      <c r="J15" s="9">
        <f>+I15/$H15</f>
        <v>0.88422400000000001</v>
      </c>
      <c r="K15" s="8">
        <v>5788800</v>
      </c>
      <c r="L15" s="9">
        <f>+K15/$H15</f>
        <v>0.115776</v>
      </c>
      <c r="M15" s="8">
        <v>23614200</v>
      </c>
      <c r="N15" s="9">
        <f>+M15/$H15</f>
        <v>0.47228399999999998</v>
      </c>
      <c r="O15" s="8">
        <v>9951200</v>
      </c>
      <c r="P15" s="9">
        <f>+O15/$H15</f>
        <v>0.19902400000000001</v>
      </c>
      <c r="Q15" s="8">
        <v>9951200</v>
      </c>
      <c r="R15" s="9">
        <f>+Q15/$H15</f>
        <v>0.19902400000000001</v>
      </c>
    </row>
    <row r="16" spans="1:18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350000000</v>
      </c>
      <c r="G16" s="8">
        <v>0</v>
      </c>
      <c r="H16" s="8">
        <v>3674000000</v>
      </c>
      <c r="I16" s="8">
        <v>3557670633.0100002</v>
      </c>
      <c r="J16" s="9">
        <f>+I16/$H16</f>
        <v>0.96833713473326077</v>
      </c>
      <c r="K16" s="8">
        <v>116329366.98999999</v>
      </c>
      <c r="L16" s="9">
        <f>+K16/$H16</f>
        <v>3.1662865266739247E-2</v>
      </c>
      <c r="M16" s="8">
        <v>3373905978.1199999</v>
      </c>
      <c r="N16" s="9">
        <f>+M16/$H16</f>
        <v>0.91831953677735434</v>
      </c>
      <c r="O16" s="8">
        <v>2898044359.2399998</v>
      </c>
      <c r="P16" s="9">
        <f>+O16/$H16</f>
        <v>0.78879813806205767</v>
      </c>
      <c r="Q16" s="8">
        <v>2898044359.2399998</v>
      </c>
      <c r="R16" s="9">
        <f>+Q16/$H16</f>
        <v>0.78879813806205767</v>
      </c>
    </row>
    <row r="17" spans="1:18" x14ac:dyDescent="0.2">
      <c r="A17" s="47" t="s">
        <v>20</v>
      </c>
      <c r="B17" s="47"/>
      <c r="C17" s="47"/>
      <c r="D17" s="47"/>
      <c r="E17" s="10">
        <f t="shared" ref="E17:G17" si="6">+E15+E16</f>
        <v>3724000000</v>
      </c>
      <c r="F17" s="10">
        <f t="shared" si="6"/>
        <v>350000000</v>
      </c>
      <c r="G17" s="10">
        <f t="shared" si="6"/>
        <v>350000000</v>
      </c>
      <c r="H17" s="10">
        <f>+H15+H16</f>
        <v>3724000000</v>
      </c>
      <c r="I17" s="10">
        <f>+I15+I16</f>
        <v>3601881833.0100002</v>
      </c>
      <c r="J17" s="11">
        <f>+I17/$H17</f>
        <v>0.96720779618958119</v>
      </c>
      <c r="K17" s="10">
        <f>+K15+K16</f>
        <v>122118166.98999999</v>
      </c>
      <c r="L17" s="11">
        <f t="shared" ref="L17" si="7">+K17/$H17</f>
        <v>3.2792203810418905E-2</v>
      </c>
      <c r="M17" s="10">
        <f>+M15+M16</f>
        <v>3397520178.1199999</v>
      </c>
      <c r="N17" s="11">
        <f>+M17/$H17</f>
        <v>0.91233087489795917</v>
      </c>
      <c r="O17" s="10">
        <f>+O15+O16</f>
        <v>2907995559.2399998</v>
      </c>
      <c r="P17" s="11">
        <f t="shared" ref="P17" si="8">+O17/$H17</f>
        <v>0.78087958089151444</v>
      </c>
      <c r="Q17" s="10">
        <f>+Q15+Q16</f>
        <v>2907995559.2399998</v>
      </c>
      <c r="R17" s="12">
        <f t="shared" ref="R17" si="9">+Q17/$H17</f>
        <v>0.78087958089151444</v>
      </c>
    </row>
    <row r="18" spans="1:18" ht="6" customHeight="1" x14ac:dyDescent="0.2">
      <c r="A18" s="13"/>
      <c r="B18" s="13"/>
      <c r="C18" s="14"/>
      <c r="D18" s="13"/>
      <c r="E18" s="13"/>
      <c r="F18" s="13"/>
      <c r="G18" s="13"/>
      <c r="H18" s="16"/>
      <c r="I18" s="16"/>
      <c r="J18" s="17"/>
      <c r="K18" s="16"/>
      <c r="L18" s="17"/>
      <c r="M18" s="16"/>
      <c r="N18" s="17"/>
      <c r="O18" s="16"/>
      <c r="P18" s="17"/>
      <c r="Q18" s="16"/>
      <c r="R18" s="18"/>
    </row>
    <row r="19" spans="1:18" x14ac:dyDescent="0.2">
      <c r="A19" s="44" t="s">
        <v>21</v>
      </c>
      <c r="B19" s="44"/>
      <c r="C19" s="23"/>
      <c r="D19" s="24"/>
      <c r="E19" s="24"/>
      <c r="F19" s="24"/>
      <c r="G19" s="24"/>
      <c r="H19" s="20"/>
      <c r="I19" s="20"/>
      <c r="J19" s="21"/>
      <c r="K19" s="20"/>
      <c r="L19" s="21"/>
      <c r="M19" s="20"/>
      <c r="N19" s="21"/>
      <c r="O19" s="20"/>
      <c r="P19" s="21"/>
      <c r="Q19" s="20"/>
      <c r="R19" s="22"/>
    </row>
    <row r="20" spans="1:18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45</v>
      </c>
      <c r="F20" s="4" t="s">
        <v>46</v>
      </c>
      <c r="G20" s="4" t="s">
        <v>47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</row>
    <row r="21" spans="1:18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0</v>
      </c>
      <c r="G21" s="8">
        <v>0</v>
      </c>
      <c r="H21" s="8">
        <v>50000000</v>
      </c>
      <c r="I21" s="8">
        <v>50000000</v>
      </c>
      <c r="J21" s="9">
        <f>+I21/$H21</f>
        <v>1</v>
      </c>
      <c r="K21" s="8">
        <v>0</v>
      </c>
      <c r="L21" s="9">
        <f>+K21/$H21</f>
        <v>0</v>
      </c>
      <c r="M21" s="8">
        <v>14629719</v>
      </c>
      <c r="N21" s="9">
        <f>+M21/$H21</f>
        <v>0.29259437999999999</v>
      </c>
      <c r="O21" s="8">
        <v>14629719</v>
      </c>
      <c r="P21" s="9">
        <f>+O21/$H21</f>
        <v>0.29259437999999999</v>
      </c>
      <c r="Q21" s="8">
        <v>14629719</v>
      </c>
      <c r="R21" s="9">
        <f>+Q21/$H21</f>
        <v>0.29259437999999999</v>
      </c>
    </row>
    <row r="22" spans="1:18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8">
        <v>0</v>
      </c>
      <c r="H22" s="8">
        <v>20000000</v>
      </c>
      <c r="I22" s="8">
        <v>0</v>
      </c>
      <c r="J22" s="9">
        <f>+I22/$H22</f>
        <v>0</v>
      </c>
      <c r="K22" s="8">
        <v>20000000</v>
      </c>
      <c r="L22" s="9">
        <f>+K22/$H22</f>
        <v>1</v>
      </c>
      <c r="M22" s="8">
        <v>0</v>
      </c>
      <c r="N22" s="9">
        <f>+M22/$H22</f>
        <v>0</v>
      </c>
      <c r="O22" s="8">
        <v>0</v>
      </c>
      <c r="P22" s="9">
        <f>+O22/$H22</f>
        <v>0</v>
      </c>
      <c r="Q22" s="8">
        <v>0</v>
      </c>
      <c r="R22" s="9">
        <f>+Q22/$H22</f>
        <v>0</v>
      </c>
    </row>
    <row r="24" spans="1:18" x14ac:dyDescent="0.2">
      <c r="A24" s="36"/>
      <c r="B24" s="37"/>
      <c r="C24" s="37"/>
      <c r="D24" s="38"/>
      <c r="E24" s="38"/>
      <c r="F24" s="38"/>
      <c r="G24" s="38"/>
      <c r="H24" s="39"/>
      <c r="I24" s="39"/>
      <c r="J24" s="40"/>
      <c r="K24" s="39"/>
      <c r="L24" s="40"/>
      <c r="M24" s="39"/>
      <c r="N24" s="40"/>
      <c r="O24" s="39"/>
      <c r="P24" s="40"/>
      <c r="Q24" s="39"/>
      <c r="R24" s="41"/>
    </row>
    <row r="25" spans="1:18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45</v>
      </c>
      <c r="F25" s="4" t="s">
        <v>46</v>
      </c>
      <c r="G25" s="4" t="s">
        <v>47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10</v>
      </c>
      <c r="M25" s="4" t="s">
        <v>11</v>
      </c>
      <c r="N25" s="4" t="s">
        <v>12</v>
      </c>
      <c r="O25" s="4" t="s">
        <v>13</v>
      </c>
      <c r="P25" s="4" t="s">
        <v>14</v>
      </c>
      <c r="Q25" s="4" t="s">
        <v>15</v>
      </c>
      <c r="R25" s="4" t="s">
        <v>16</v>
      </c>
    </row>
    <row r="26" spans="1:18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8">
        <v>0</v>
      </c>
      <c r="H26" s="8">
        <v>75440000</v>
      </c>
      <c r="I26" s="8">
        <v>75440000</v>
      </c>
      <c r="J26" s="9">
        <f>+I26/$H26</f>
        <v>1</v>
      </c>
      <c r="K26" s="8">
        <v>0</v>
      </c>
      <c r="L26" s="9">
        <f>+K26/$H26</f>
        <v>0</v>
      </c>
      <c r="M26" s="8">
        <v>75440000</v>
      </c>
      <c r="N26" s="9">
        <f>+M26/$H26</f>
        <v>1</v>
      </c>
      <c r="O26" s="8">
        <v>75440000</v>
      </c>
      <c r="P26" s="9">
        <f>+O26/$H26</f>
        <v>1</v>
      </c>
      <c r="Q26" s="8">
        <v>75440000</v>
      </c>
      <c r="R26" s="9">
        <f>+Q26/$H26</f>
        <v>1</v>
      </c>
    </row>
    <row r="27" spans="1:18" x14ac:dyDescent="0.2">
      <c r="A27" s="36"/>
      <c r="B27" s="37"/>
      <c r="C27" s="37"/>
      <c r="D27" s="38"/>
      <c r="E27" s="38"/>
      <c r="F27" s="38"/>
      <c r="G27" s="38"/>
      <c r="H27" s="39"/>
      <c r="I27" s="39"/>
      <c r="J27" s="40"/>
      <c r="K27" s="39"/>
      <c r="L27" s="40"/>
      <c r="M27" s="39"/>
      <c r="N27" s="40"/>
      <c r="O27" s="39"/>
      <c r="P27" s="40"/>
      <c r="Q27" s="39"/>
      <c r="R27" s="41"/>
    </row>
    <row r="28" spans="1:18" x14ac:dyDescent="0.2">
      <c r="A28" s="47" t="s">
        <v>22</v>
      </c>
      <c r="B28" s="47"/>
      <c r="C28" s="47"/>
      <c r="D28" s="47"/>
      <c r="E28" s="10">
        <f>+E11+E17+E22+E21+E26</f>
        <v>19873389000</v>
      </c>
      <c r="F28" s="10">
        <f>+F11+F17+F22+F21+F26</f>
        <v>3155141000</v>
      </c>
      <c r="G28" s="10">
        <f>+G11+G17+G22+G21+G26</f>
        <v>3155141000</v>
      </c>
      <c r="H28" s="10">
        <f>+H11+H17+H22+H21+H26</f>
        <v>19873389000</v>
      </c>
      <c r="I28" s="10">
        <f>+I11+I17+I22+I21+I26</f>
        <v>19727270833.010002</v>
      </c>
      <c r="J28" s="11">
        <f t="shared" ref="J28:J35" si="10">+I28/H28</f>
        <v>0.9926475465764798</v>
      </c>
      <c r="K28" s="10">
        <f>+K11+K17+K22+K21+K26</f>
        <v>146118166.99000001</v>
      </c>
      <c r="L28" s="11">
        <f t="shared" ref="L28:L35" si="11">+K28/H28</f>
        <v>7.3524534235202667E-3</v>
      </c>
      <c r="M28" s="10">
        <f>+M11+M17+M22+M21+M26</f>
        <v>15339544471.119999</v>
      </c>
      <c r="N28" s="11">
        <f t="shared" ref="N28:N35" si="12">+M28/H28</f>
        <v>0.77186354431647264</v>
      </c>
      <c r="O28" s="10">
        <f>+O11+O17+O22+O21+O26</f>
        <v>14849621742.24</v>
      </c>
      <c r="P28" s="11">
        <f t="shared" ref="P28:P35" si="13">+O28/H28</f>
        <v>0.74721134589777316</v>
      </c>
      <c r="Q28" s="10">
        <f>+Q11+Q17+Q22+Q21+Q26</f>
        <v>14849621742.24</v>
      </c>
      <c r="R28" s="12">
        <f>+Q28/H28</f>
        <v>0.74721134589777316</v>
      </c>
    </row>
    <row r="29" spans="1:18" ht="6.75" customHeight="1" x14ac:dyDescent="0.2">
      <c r="A29" s="31"/>
      <c r="B29" s="31"/>
      <c r="C29" s="31"/>
      <c r="D29" s="31"/>
      <c r="E29" s="31"/>
      <c r="F29" s="31"/>
      <c r="G29" s="31"/>
      <c r="H29" s="16"/>
      <c r="I29" s="16"/>
      <c r="J29" s="17"/>
      <c r="K29" s="16"/>
      <c r="L29" s="17"/>
      <c r="M29" s="16"/>
      <c r="N29" s="17"/>
      <c r="O29" s="16"/>
      <c r="P29" s="17"/>
      <c r="Q29" s="16"/>
      <c r="R29" s="18"/>
    </row>
    <row r="30" spans="1:18" ht="12" customHeight="1" x14ac:dyDescent="0.2">
      <c r="A30" s="32" t="s">
        <v>23</v>
      </c>
      <c r="B30" s="33"/>
      <c r="C30" s="33"/>
      <c r="D30" s="33"/>
      <c r="E30" s="33"/>
      <c r="F30" s="33"/>
      <c r="G30" s="33"/>
      <c r="H30" s="20"/>
      <c r="I30" s="20"/>
      <c r="J30" s="21"/>
      <c r="K30" s="20"/>
      <c r="L30" s="21"/>
      <c r="M30" s="20"/>
      <c r="N30" s="21"/>
      <c r="O30" s="20"/>
      <c r="P30" s="21"/>
      <c r="Q30" s="20"/>
      <c r="R30" s="22"/>
    </row>
    <row r="31" spans="1:18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45</v>
      </c>
      <c r="F31" s="4" t="s">
        <v>46</v>
      </c>
      <c r="G31" s="4" t="s">
        <v>47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O31" s="4" t="s">
        <v>13</v>
      </c>
      <c r="P31" s="4" t="s">
        <v>14</v>
      </c>
      <c r="Q31" s="4" t="s">
        <v>15</v>
      </c>
      <c r="R31" s="4" t="s">
        <v>16</v>
      </c>
    </row>
    <row r="32" spans="1:18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0</v>
      </c>
      <c r="G32" s="8">
        <v>0</v>
      </c>
      <c r="H32" s="8">
        <v>31076164311</v>
      </c>
      <c r="I32" s="8">
        <v>29225451312.93</v>
      </c>
      <c r="J32" s="9">
        <f>+I32/H32</f>
        <v>0.94044589996536654</v>
      </c>
      <c r="K32" s="8">
        <v>1850712998.0699999</v>
      </c>
      <c r="L32" s="9">
        <f>+K32/H32</f>
        <v>5.9554100034633455E-2</v>
      </c>
      <c r="M32" s="8">
        <v>28555791942.93</v>
      </c>
      <c r="N32" s="9">
        <f>+M32/H32</f>
        <v>0.91889692875713536</v>
      </c>
      <c r="O32" s="8">
        <v>23237932269.91</v>
      </c>
      <c r="P32" s="9">
        <f>+O32/H32</f>
        <v>0.7477735037488038</v>
      </c>
      <c r="Q32" s="8">
        <v>23182094359.91</v>
      </c>
      <c r="R32" s="9">
        <f>+Q32/H32</f>
        <v>0.74597669544771505</v>
      </c>
    </row>
    <row r="33" spans="1:18" x14ac:dyDescent="0.2">
      <c r="A33" s="47" t="s">
        <v>26</v>
      </c>
      <c r="B33" s="47"/>
      <c r="C33" s="47"/>
      <c r="D33" s="47"/>
      <c r="E33" s="42">
        <f>+E32</f>
        <v>31076164311</v>
      </c>
      <c r="F33" s="10">
        <f t="shared" ref="F33:G33" si="14">+F32</f>
        <v>0</v>
      </c>
      <c r="G33" s="10">
        <f t="shared" si="14"/>
        <v>0</v>
      </c>
      <c r="H33" s="10">
        <f>SUM(H32:H32)</f>
        <v>31076164311</v>
      </c>
      <c r="I33" s="10">
        <f>SUM(I32:I32)</f>
        <v>29225451312.93</v>
      </c>
      <c r="J33" s="11">
        <f t="shared" ref="J33" si="15">+I33/$H33</f>
        <v>0.94044589996536654</v>
      </c>
      <c r="K33" s="10">
        <f>SUM(K32:K32)</f>
        <v>1850712998.0699999</v>
      </c>
      <c r="L33" s="11">
        <f t="shared" ref="L33" si="16">+K33/$H33</f>
        <v>5.9554100034633455E-2</v>
      </c>
      <c r="M33" s="10">
        <f>SUM(M32:M32)</f>
        <v>28555791942.93</v>
      </c>
      <c r="N33" s="11">
        <f t="shared" ref="N33" si="17">+M33/$H33</f>
        <v>0.91889692875713536</v>
      </c>
      <c r="O33" s="10">
        <f>SUM(O32:O32)</f>
        <v>23237932269.91</v>
      </c>
      <c r="P33" s="11">
        <f t="shared" ref="P33" si="18">+O33/$H33</f>
        <v>0.7477735037488038</v>
      </c>
      <c r="Q33" s="10">
        <f>SUM(Q32:Q32)</f>
        <v>23182094359.91</v>
      </c>
      <c r="R33" s="12">
        <f t="shared" ref="R33" si="19">+Q33/$H33</f>
        <v>0.74597669544771505</v>
      </c>
    </row>
    <row r="34" spans="1:18" ht="7.5" customHeight="1" x14ac:dyDescent="0.2">
      <c r="A34" s="25"/>
      <c r="B34" s="25"/>
      <c r="C34" s="26"/>
      <c r="D34" s="27"/>
      <c r="E34" s="27"/>
      <c r="F34" s="27"/>
      <c r="G34" s="27"/>
      <c r="H34" s="28"/>
      <c r="I34" s="28"/>
      <c r="J34" s="29"/>
      <c r="K34" s="28"/>
      <c r="L34" s="29"/>
      <c r="M34" s="28"/>
      <c r="N34" s="29"/>
      <c r="O34" s="28"/>
      <c r="P34" s="29"/>
      <c r="Q34" s="28"/>
      <c r="R34" s="30"/>
    </row>
    <row r="35" spans="1:18" x14ac:dyDescent="0.2">
      <c r="A35" s="47" t="s">
        <v>27</v>
      </c>
      <c r="B35" s="47"/>
      <c r="C35" s="47"/>
      <c r="D35" s="47"/>
      <c r="E35" s="10">
        <f>+E28+E33</f>
        <v>50949553311</v>
      </c>
      <c r="F35" s="10">
        <f>+F28+F33</f>
        <v>3155141000</v>
      </c>
      <c r="G35" s="10">
        <f>+G28+G33</f>
        <v>3155141000</v>
      </c>
      <c r="H35" s="10">
        <f>+H28+H33</f>
        <v>50949553311</v>
      </c>
      <c r="I35" s="10">
        <f>+I28+I33</f>
        <v>48952722145.940002</v>
      </c>
      <c r="J35" s="11">
        <f t="shared" si="10"/>
        <v>0.96080768063124744</v>
      </c>
      <c r="K35" s="10">
        <f>+K28+K33</f>
        <v>1996831165.0599999</v>
      </c>
      <c r="L35" s="11">
        <f t="shared" si="11"/>
        <v>3.9192319368752629E-2</v>
      </c>
      <c r="M35" s="10">
        <f>+M28+M33</f>
        <v>43895336414.050003</v>
      </c>
      <c r="N35" s="11">
        <f t="shared" si="12"/>
        <v>0.86154506882738469</v>
      </c>
      <c r="O35" s="10">
        <f>+O28+O33</f>
        <v>38087554012.150002</v>
      </c>
      <c r="P35" s="11">
        <f t="shared" si="13"/>
        <v>0.7475542283886305</v>
      </c>
      <c r="Q35" s="10">
        <f>+Q28+Q33</f>
        <v>38031716102.150002</v>
      </c>
      <c r="R35" s="12">
        <f>+Q35/H35</f>
        <v>0.74645828335336872</v>
      </c>
    </row>
    <row r="36" spans="1:18" ht="0" hidden="1" customHeight="1" x14ac:dyDescent="0.2"/>
    <row r="37" spans="1:18" ht="39" customHeight="1" x14ac:dyDescent="0.2">
      <c r="A37" s="43" t="s">
        <v>49</v>
      </c>
      <c r="B37" s="43"/>
      <c r="C37" s="43"/>
      <c r="D37" s="43"/>
      <c r="K37" s="50"/>
    </row>
    <row r="38" spans="1:18" x14ac:dyDescent="0.2">
      <c r="J38" s="49"/>
      <c r="Q38" s="35"/>
    </row>
    <row r="39" spans="1:18" x14ac:dyDescent="0.2">
      <c r="K39" s="48"/>
    </row>
    <row r="40" spans="1:18" x14ac:dyDescent="0.2">
      <c r="K40" s="35"/>
    </row>
  </sheetData>
  <mergeCells count="12">
    <mergeCell ref="A37:D37"/>
    <mergeCell ref="A13:C13"/>
    <mergeCell ref="A1:P3"/>
    <mergeCell ref="Q1:R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2021-12-02T13:29:25Z</dcterms:modified>
</cp:coreProperties>
</file>