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1/5. EJECUCION/2. FEBRERO/"/>
    </mc:Choice>
  </mc:AlternateContent>
  <xr:revisionPtr revIDLastSave="105" documentId="6_{F20996C8-7BC7-49E1-B678-AA94E9180345}" xr6:coauthVersionLast="46" xr6:coauthVersionMax="46" xr10:uidLastSave="{B765DBEE-8B27-41B8-BE00-8790527BD9FF}"/>
  <bookViews>
    <workbookView xWindow="28680" yWindow="-120" windowWidth="21840" windowHeight="13140" xr2:uid="{00000000-000D-0000-FFFF-FFFF00000000}"/>
  </bookViews>
  <sheets>
    <sheet name="CC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1" l="1"/>
  <c r="M22" i="1"/>
  <c r="K22" i="1"/>
  <c r="I22" i="1"/>
  <c r="G22" i="1"/>
  <c r="N17" i="1"/>
  <c r="L17" i="1"/>
  <c r="J17" i="1"/>
  <c r="H17" i="1"/>
  <c r="H28" i="1" s="1"/>
  <c r="F17" i="1"/>
  <c r="F28" i="1" s="1"/>
  <c r="N11" i="1"/>
  <c r="L11" i="1"/>
  <c r="J11" i="1"/>
  <c r="J28" i="1" s="1"/>
  <c r="H11" i="1"/>
  <c r="F11" i="1"/>
  <c r="E17" i="1"/>
  <c r="E11" i="1"/>
  <c r="E28" i="1" s="1"/>
  <c r="O15" i="1"/>
  <c r="M15" i="1"/>
  <c r="K15" i="1"/>
  <c r="I15" i="1"/>
  <c r="G15" i="1"/>
  <c r="N28" i="1" l="1"/>
  <c r="L28" i="1"/>
  <c r="O26" i="1"/>
  <c r="M26" i="1"/>
  <c r="K26" i="1"/>
  <c r="I26" i="1"/>
  <c r="G26" i="1"/>
  <c r="G21" i="1"/>
  <c r="I21" i="1"/>
  <c r="K21" i="1"/>
  <c r="M21" i="1"/>
  <c r="O21" i="1"/>
  <c r="G16" i="1"/>
  <c r="I16" i="1"/>
  <c r="K16" i="1"/>
  <c r="M16" i="1"/>
  <c r="O16" i="1"/>
  <c r="O10" i="1"/>
  <c r="O9" i="1"/>
  <c r="O8" i="1"/>
  <c r="M10" i="1"/>
  <c r="M9" i="1"/>
  <c r="M8" i="1"/>
  <c r="K10" i="1"/>
  <c r="K9" i="1"/>
  <c r="K8" i="1"/>
  <c r="I10" i="1"/>
  <c r="I9" i="1"/>
  <c r="I8" i="1"/>
  <c r="G10" i="1"/>
  <c r="G9" i="1"/>
  <c r="G8" i="1"/>
  <c r="O32" i="1"/>
  <c r="M32" i="1"/>
  <c r="K32" i="1"/>
  <c r="I32" i="1"/>
  <c r="G32" i="1"/>
  <c r="K17" i="1" l="1"/>
  <c r="O17" i="1"/>
  <c r="M17" i="1"/>
  <c r="I17" i="1"/>
  <c r="G17" i="1"/>
  <c r="O11" i="1"/>
  <c r="M11" i="1"/>
  <c r="K11" i="1"/>
  <c r="I11" i="1"/>
  <c r="G11" i="1"/>
  <c r="N33" i="1" l="1"/>
  <c r="L33" i="1"/>
  <c r="J33" i="1"/>
  <c r="H33" i="1"/>
  <c r="F33" i="1"/>
  <c r="E33" i="1"/>
  <c r="O33" i="1" l="1"/>
  <c r="G33" i="1"/>
  <c r="M33" i="1"/>
  <c r="K33" i="1"/>
  <c r="I33" i="1"/>
  <c r="E35" i="1"/>
  <c r="M28" i="1" l="1"/>
  <c r="L35" i="1"/>
  <c r="I28" i="1"/>
  <c r="H35" i="1"/>
  <c r="I35" i="1" s="1"/>
  <c r="K28" i="1"/>
  <c r="J35" i="1"/>
  <c r="K35" i="1" s="1"/>
  <c r="G28" i="1"/>
  <c r="F35" i="1"/>
  <c r="G35" i="1" s="1"/>
  <c r="O28" i="1"/>
  <c r="N35" i="1"/>
  <c r="O35" i="1" s="1"/>
  <c r="M35" i="1" l="1"/>
</calcChain>
</file>

<file path=xl/sharedStrings.xml><?xml version="1.0" encoding="utf-8"?>
<sst xmlns="http://schemas.openxmlformats.org/spreadsheetml/2006/main" count="115" uniqueCount="46">
  <si>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</si>
  <si>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</si>
  <si>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</si>
  <si>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</si>
  <si>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</si>
  <si>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</si>
  <si>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</si>
  <si>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</si>
  <si>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</si>
  <si>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</si>
  <si>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</si>
  <si>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</si>
  <si>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</si>
  <si>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</si>
  <si>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</si>
  <si>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</si>
  <si>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</si>
  <si>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</si>
  <si>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</si>
  <si>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</si>
  <si>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</si>
  <si>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</si>
  <si>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</si>
  <si>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</si>
  <si>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</si>
  <si>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</si>
  <si>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</si>
  <si>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</si>
  <si>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</si>
  <si>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</si>
  <si>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</si>
  <si>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</si>
  <si>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</si>
  <si>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</si>
  <si>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</si>
  <si>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</si>
  <si>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</si>
  <si>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</si>
  <si>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A-08-04-01</t>
  </si>
  <si>
    <t>11</t>
  </si>
  <si>
    <t>CUOTA DE FISCALIZACIÓN Y AUDITAJE</t>
  </si>
  <si>
    <t>A-02-01</t>
  </si>
  <si>
    <t>ADQUISICIÓN DE ACTIVOS NO FINANCIEROS</t>
  </si>
  <si>
    <t>A-03-10-01-001</t>
  </si>
  <si>
    <t>SENTENCIAS</t>
  </si>
  <si>
    <t>Colombia Compra Eficiente 
Ejecución Presupuestal a 28/02/2021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</si>
</sst>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514350</xdr:colOff>
      <xdr:row>0</xdr:row>
      <xdr:rowOff>19050</xdr:rowOff>
    </xdr:from>
    <xdr:to>
      <xdr:col>14</xdr:col>
      <xdr:colOff>495300</xdr:colOff>
      <xdr:row>2</xdr:row>
      <xdr:rowOff>294715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19050"/>
          <a:ext cx="1666875" cy="5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showGridLines="0" tabSelected="1" zoomScaleNormal="100" zoomScaleSheetLayoutView="85" workbookViewId="0">
      <selection sqref="A1:M3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6" width="19.28515625" style="1" customWidth="1"/>
    <col min="7" max="7" width="8" style="34" bestFit="1" customWidth="1"/>
    <col min="8" max="8" width="17.28515625" style="1" bestFit="1" customWidth="1"/>
    <col min="9" max="9" width="10.42578125" style="34" bestFit="1" customWidth="1"/>
    <col min="10" max="10" width="17.28515625" style="1" bestFit="1" customWidth="1"/>
    <col min="11" max="11" width="8" style="34" bestFit="1" customWidth="1"/>
    <col min="12" max="12" width="17.28515625" style="1" bestFit="1" customWidth="1"/>
    <col min="13" max="13" width="8" style="34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43" t="s">
        <v>45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24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44" t="s">
        <v>0</v>
      </c>
      <c r="B5" s="4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44" t="s">
        <v>1</v>
      </c>
      <c r="B6" s="44"/>
      <c r="C6" s="4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x14ac:dyDescent="0.2">
      <c r="A8" s="7" t="s">
        <v>28</v>
      </c>
      <c r="B8" s="6" t="s">
        <v>17</v>
      </c>
      <c r="C8" s="6">
        <v>10</v>
      </c>
      <c r="D8" s="7" t="s">
        <v>31</v>
      </c>
      <c r="E8" s="8">
        <v>14104194000</v>
      </c>
      <c r="F8" s="8">
        <v>14104194000</v>
      </c>
      <c r="G8" s="9">
        <f>+F8/E8</f>
        <v>1</v>
      </c>
      <c r="H8" s="8">
        <v>0</v>
      </c>
      <c r="I8" s="9">
        <f>+H8/$E8</f>
        <v>0</v>
      </c>
      <c r="J8" s="8">
        <v>1212221000</v>
      </c>
      <c r="K8" s="9">
        <f>+J8/$E8</f>
        <v>8.5947555741221371E-2</v>
      </c>
      <c r="L8" s="8">
        <v>1212221000</v>
      </c>
      <c r="M8" s="9">
        <f>+L8/$E8</f>
        <v>8.5947555741221371E-2</v>
      </c>
      <c r="N8" s="8">
        <v>1212221000</v>
      </c>
      <c r="O8" s="9">
        <f>+N8/$E8</f>
        <v>8.5947555741221371E-2</v>
      </c>
    </row>
    <row r="9" spans="1:15" ht="24" x14ac:dyDescent="0.2">
      <c r="A9" s="7" t="s">
        <v>29</v>
      </c>
      <c r="B9" s="6" t="s">
        <v>17</v>
      </c>
      <c r="C9" s="6">
        <v>10</v>
      </c>
      <c r="D9" s="7" t="s">
        <v>32</v>
      </c>
      <c r="E9" s="8">
        <v>1381737000</v>
      </c>
      <c r="F9" s="8">
        <v>1381737000</v>
      </c>
      <c r="G9" s="9">
        <f>+F9/E9</f>
        <v>1</v>
      </c>
      <c r="H9" s="8">
        <v>0</v>
      </c>
      <c r="I9" s="9">
        <f>+H9/$E9</f>
        <v>0</v>
      </c>
      <c r="J9" s="8">
        <v>504819700</v>
      </c>
      <c r="K9" s="9">
        <f>+J9/$E9</f>
        <v>0.36535151045387076</v>
      </c>
      <c r="L9" s="8">
        <v>504819700</v>
      </c>
      <c r="M9" s="9">
        <f>+L9/$E9</f>
        <v>0.36535151045387076</v>
      </c>
      <c r="N9" s="8">
        <v>504819700</v>
      </c>
      <c r="O9" s="9">
        <f>+N9/$E9</f>
        <v>0.36535151045387076</v>
      </c>
    </row>
    <row r="10" spans="1:15" ht="36" x14ac:dyDescent="0.2">
      <c r="A10" s="7" t="s">
        <v>30</v>
      </c>
      <c r="B10" s="6" t="s">
        <v>17</v>
      </c>
      <c r="C10" s="6">
        <v>10</v>
      </c>
      <c r="D10" s="7" t="s">
        <v>33</v>
      </c>
      <c r="E10" s="8">
        <v>518018000</v>
      </c>
      <c r="F10" s="8">
        <v>518018000</v>
      </c>
      <c r="G10" s="9">
        <f>+F10/E10</f>
        <v>1</v>
      </c>
      <c r="H10" s="8">
        <v>0</v>
      </c>
      <c r="I10" s="9">
        <f>+H10/$E10</f>
        <v>0</v>
      </c>
      <c r="J10" s="8">
        <v>61872607</v>
      </c>
      <c r="K10" s="9">
        <f>+J10/$E10</f>
        <v>0.11944103679794911</v>
      </c>
      <c r="L10" s="8">
        <v>61872607</v>
      </c>
      <c r="M10" s="9">
        <f>+L10/$E10</f>
        <v>0.11944103679794911</v>
      </c>
      <c r="N10" s="8">
        <v>61872607</v>
      </c>
      <c r="O10" s="9">
        <f>+N10/$E10</f>
        <v>0.11944103679794911</v>
      </c>
    </row>
    <row r="11" spans="1:15" x14ac:dyDescent="0.2">
      <c r="A11" s="45" t="s">
        <v>18</v>
      </c>
      <c r="B11" s="45"/>
      <c r="C11" s="45"/>
      <c r="D11" s="45"/>
      <c r="E11" s="10">
        <f>SUM(E8:E10)</f>
        <v>16003949000</v>
      </c>
      <c r="F11" s="10">
        <f>SUM(F8:F10)</f>
        <v>16003949000</v>
      </c>
      <c r="G11" s="11">
        <f t="shared" ref="G11" si="0">+F11/$E11</f>
        <v>1</v>
      </c>
      <c r="H11" s="10">
        <f>SUM(H8:H10)</f>
        <v>0</v>
      </c>
      <c r="I11" s="11">
        <f t="shared" ref="I11" si="1">+H11/$E11</f>
        <v>0</v>
      </c>
      <c r="J11" s="10">
        <f>SUM(J8:J10)</f>
        <v>1778913307</v>
      </c>
      <c r="K11" s="11">
        <f t="shared" ref="K11" si="2">+J11/$E11</f>
        <v>0.1111546473311056</v>
      </c>
      <c r="L11" s="10">
        <f>SUM(L8:L10)</f>
        <v>1778913307</v>
      </c>
      <c r="M11" s="11">
        <f t="shared" ref="M11" si="3">+L11/$E11</f>
        <v>0.1111546473311056</v>
      </c>
      <c r="N11" s="10">
        <f>SUM(N8:N10)</f>
        <v>1778913307</v>
      </c>
      <c r="O11" s="12">
        <f t="shared" ref="O11" si="4">+N11/$E11</f>
        <v>0.1111546473311056</v>
      </c>
    </row>
    <row r="12" spans="1:15" ht="7.5" customHeight="1" x14ac:dyDescent="0.2">
      <c r="A12" s="13"/>
      <c r="B12" s="13"/>
      <c r="C12" s="14"/>
      <c r="D12" s="15"/>
      <c r="E12" s="16"/>
      <c r="F12" s="16"/>
      <c r="G12" s="17"/>
      <c r="H12" s="16"/>
      <c r="I12" s="17"/>
      <c r="J12" s="16"/>
      <c r="K12" s="17"/>
      <c r="L12" s="16"/>
      <c r="M12" s="17"/>
      <c r="N12" s="16"/>
      <c r="O12" s="18"/>
    </row>
    <row r="13" spans="1:15" x14ac:dyDescent="0.2">
      <c r="A13" s="42" t="s">
        <v>19</v>
      </c>
      <c r="B13" s="42"/>
      <c r="C13" s="42"/>
      <c r="D13" s="19"/>
      <c r="E13" s="20"/>
      <c r="F13" s="20"/>
      <c r="G13" s="21"/>
      <c r="H13" s="20"/>
      <c r="I13" s="21"/>
      <c r="J13" s="20"/>
      <c r="K13" s="21"/>
      <c r="L13" s="20"/>
      <c r="M13" s="21"/>
      <c r="N13" s="20"/>
      <c r="O13" s="22"/>
    </row>
    <row r="14" spans="1:15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13</v>
      </c>
      <c r="M14" s="4" t="s">
        <v>14</v>
      </c>
      <c r="N14" s="4" t="s">
        <v>15</v>
      </c>
      <c r="O14" s="4" t="s">
        <v>16</v>
      </c>
    </row>
    <row r="15" spans="1:15" ht="24" x14ac:dyDescent="0.2">
      <c r="A15" s="5" t="s">
        <v>41</v>
      </c>
      <c r="B15" s="6" t="s">
        <v>17</v>
      </c>
      <c r="C15" s="6">
        <v>10</v>
      </c>
      <c r="D15" s="7" t="s">
        <v>42</v>
      </c>
      <c r="E15" s="8">
        <v>400000000</v>
      </c>
      <c r="F15" s="8">
        <v>355000000</v>
      </c>
      <c r="G15" s="9">
        <f>+F15/$E15</f>
        <v>0.88749999999999996</v>
      </c>
      <c r="H15" s="8">
        <v>45000000</v>
      </c>
      <c r="I15" s="9">
        <f>+H15/$E15</f>
        <v>0.1125</v>
      </c>
      <c r="J15" s="8">
        <v>1700000</v>
      </c>
      <c r="K15" s="9">
        <f>+J15/$E15</f>
        <v>4.2500000000000003E-3</v>
      </c>
      <c r="L15" s="8">
        <v>1700000</v>
      </c>
      <c r="M15" s="9">
        <f>+L15/$E15</f>
        <v>4.2500000000000003E-3</v>
      </c>
      <c r="N15" s="8">
        <v>1700000</v>
      </c>
      <c r="O15" s="9">
        <f>+N15/$E15</f>
        <v>4.2500000000000003E-3</v>
      </c>
    </row>
    <row r="16" spans="1:15" ht="24" x14ac:dyDescent="0.2">
      <c r="A16" s="5" t="s">
        <v>34</v>
      </c>
      <c r="B16" s="6" t="s">
        <v>17</v>
      </c>
      <c r="C16" s="6">
        <v>10</v>
      </c>
      <c r="D16" s="7" t="s">
        <v>35</v>
      </c>
      <c r="E16" s="8">
        <v>3324000000</v>
      </c>
      <c r="F16" s="8">
        <v>3041321069.6599998</v>
      </c>
      <c r="G16" s="9">
        <f>+F16/$E16</f>
        <v>0.91495820386883264</v>
      </c>
      <c r="H16" s="8">
        <v>282678930.33999997</v>
      </c>
      <c r="I16" s="9">
        <f>+H16/$E16</f>
        <v>8.504179613116726E-2</v>
      </c>
      <c r="J16" s="8">
        <v>2593534304.6900001</v>
      </c>
      <c r="K16" s="9">
        <f>+J16/$E16</f>
        <v>0.78024497734356202</v>
      </c>
      <c r="L16" s="8">
        <v>412025325.36000001</v>
      </c>
      <c r="M16" s="9">
        <f>+L16/$E16</f>
        <v>0.12395467068592059</v>
      </c>
      <c r="N16" s="8">
        <v>412025325.36000001</v>
      </c>
      <c r="O16" s="9">
        <f>+N16/$E16</f>
        <v>0.12395467068592059</v>
      </c>
    </row>
    <row r="17" spans="1:15" x14ac:dyDescent="0.2">
      <c r="A17" s="45" t="s">
        <v>20</v>
      </c>
      <c r="B17" s="45"/>
      <c r="C17" s="45"/>
      <c r="D17" s="45"/>
      <c r="E17" s="10">
        <f>+E15+E16</f>
        <v>3724000000</v>
      </c>
      <c r="F17" s="10">
        <f>+F15+F16</f>
        <v>3396321069.6599998</v>
      </c>
      <c r="G17" s="11">
        <f>+F17/$E17</f>
        <v>0.91200888014500536</v>
      </c>
      <c r="H17" s="10">
        <f>+H15+H16</f>
        <v>327678930.33999997</v>
      </c>
      <c r="I17" s="11">
        <f t="shared" ref="I17" si="5">+H17/$E17</f>
        <v>8.7991119854994623E-2</v>
      </c>
      <c r="J17" s="10">
        <f>+J15+J16</f>
        <v>2595234304.6900001</v>
      </c>
      <c r="K17" s="11">
        <f>+J17/$E17</f>
        <v>0.69689428160311495</v>
      </c>
      <c r="L17" s="10">
        <f>+L15+L16</f>
        <v>413725325.36000001</v>
      </c>
      <c r="M17" s="11">
        <f t="shared" ref="M17" si="6">+L17/$E17</f>
        <v>0.11109702614393126</v>
      </c>
      <c r="N17" s="10">
        <f>+N15+N16</f>
        <v>413725325.36000001</v>
      </c>
      <c r="O17" s="12">
        <f t="shared" ref="O17" si="7">+N17/$E17</f>
        <v>0.11109702614393126</v>
      </c>
    </row>
    <row r="18" spans="1:15" ht="6" customHeight="1" x14ac:dyDescent="0.2">
      <c r="A18" s="13"/>
      <c r="B18" s="13"/>
      <c r="C18" s="14"/>
      <c r="D18" s="13"/>
      <c r="E18" s="16"/>
      <c r="F18" s="16"/>
      <c r="G18" s="17"/>
      <c r="H18" s="16"/>
      <c r="I18" s="17"/>
      <c r="J18" s="16"/>
      <c r="K18" s="17"/>
      <c r="L18" s="16"/>
      <c r="M18" s="17"/>
      <c r="N18" s="16"/>
      <c r="O18" s="18"/>
    </row>
    <row r="19" spans="1:15" x14ac:dyDescent="0.2">
      <c r="A19" s="42" t="s">
        <v>21</v>
      </c>
      <c r="B19" s="42"/>
      <c r="C19" s="23"/>
      <c r="D19" s="24"/>
      <c r="E19" s="20"/>
      <c r="F19" s="20"/>
      <c r="G19" s="21"/>
      <c r="H19" s="20"/>
      <c r="I19" s="21"/>
      <c r="J19" s="20"/>
      <c r="K19" s="21"/>
      <c r="L19" s="20"/>
      <c r="M19" s="21"/>
      <c r="N19" s="20"/>
      <c r="O19" s="22"/>
    </row>
    <row r="20" spans="1:15" x14ac:dyDescent="0.2">
      <c r="A20" s="4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16</v>
      </c>
    </row>
    <row r="21" spans="1:15" ht="36" x14ac:dyDescent="0.2">
      <c r="A21" s="5" t="s">
        <v>37</v>
      </c>
      <c r="B21" s="6" t="s">
        <v>17</v>
      </c>
      <c r="C21" s="6">
        <v>10</v>
      </c>
      <c r="D21" s="7" t="s">
        <v>36</v>
      </c>
      <c r="E21" s="8">
        <v>50000000</v>
      </c>
      <c r="F21" s="8">
        <v>50000000</v>
      </c>
      <c r="G21" s="9">
        <f>+F21/$E21</f>
        <v>1</v>
      </c>
      <c r="H21" s="8">
        <v>0</v>
      </c>
      <c r="I21" s="9">
        <f>+H21/$E21</f>
        <v>0</v>
      </c>
      <c r="J21" s="8">
        <v>178512</v>
      </c>
      <c r="K21" s="9">
        <f>+J21/$E21</f>
        <v>3.5702400000000001E-3</v>
      </c>
      <c r="L21" s="8">
        <v>178512</v>
      </c>
      <c r="M21" s="9">
        <f>+L21/$E21</f>
        <v>3.5702400000000001E-3</v>
      </c>
      <c r="N21" s="8">
        <v>178512</v>
      </c>
      <c r="O21" s="9">
        <f>+N21/$E21</f>
        <v>3.5702400000000001E-3</v>
      </c>
    </row>
    <row r="22" spans="1:15" x14ac:dyDescent="0.2">
      <c r="A22" s="5" t="s">
        <v>43</v>
      </c>
      <c r="B22" s="6" t="s">
        <v>17</v>
      </c>
      <c r="C22" s="6">
        <v>10</v>
      </c>
      <c r="D22" s="7" t="s">
        <v>44</v>
      </c>
      <c r="E22" s="8">
        <v>20000000</v>
      </c>
      <c r="F22" s="8">
        <v>0</v>
      </c>
      <c r="G22" s="9">
        <f>+F22/$E22</f>
        <v>0</v>
      </c>
      <c r="H22" s="8">
        <v>20000000</v>
      </c>
      <c r="I22" s="9">
        <f>+H22/$E22</f>
        <v>1</v>
      </c>
      <c r="J22" s="8">
        <v>0</v>
      </c>
      <c r="K22" s="9">
        <f>+J22/$E22</f>
        <v>0</v>
      </c>
      <c r="L22" s="8">
        <v>0</v>
      </c>
      <c r="M22" s="9">
        <f>+L22/$E22</f>
        <v>0</v>
      </c>
      <c r="N22" s="8">
        <v>0</v>
      </c>
      <c r="O22" s="9">
        <f>+N22/$E22</f>
        <v>0</v>
      </c>
    </row>
    <row r="24" spans="1:15" x14ac:dyDescent="0.2">
      <c r="A24" s="36"/>
      <c r="B24" s="37"/>
      <c r="C24" s="37"/>
      <c r="D24" s="38"/>
      <c r="E24" s="39"/>
      <c r="F24" s="39"/>
      <c r="G24" s="40"/>
      <c r="H24" s="39"/>
      <c r="I24" s="40"/>
      <c r="J24" s="39"/>
      <c r="K24" s="40"/>
      <c r="L24" s="39"/>
      <c r="M24" s="40"/>
      <c r="N24" s="39"/>
      <c r="O24" s="41"/>
    </row>
    <row r="25" spans="1:15" x14ac:dyDescent="0.2">
      <c r="A25" s="4" t="s">
        <v>2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4" t="s">
        <v>16</v>
      </c>
    </row>
    <row r="26" spans="1:15" ht="24" x14ac:dyDescent="0.2">
      <c r="A26" s="5" t="s">
        <v>38</v>
      </c>
      <c r="B26" s="6" t="s">
        <v>17</v>
      </c>
      <c r="C26" s="6" t="s">
        <v>39</v>
      </c>
      <c r="D26" s="7" t="s">
        <v>40</v>
      </c>
      <c r="E26" s="8">
        <v>75440000</v>
      </c>
      <c r="F26" s="8">
        <v>0</v>
      </c>
      <c r="G26" s="9">
        <f>+F26/$E26</f>
        <v>0</v>
      </c>
      <c r="H26" s="8">
        <v>75440000</v>
      </c>
      <c r="I26" s="9">
        <f>+H26/$E26</f>
        <v>1</v>
      </c>
      <c r="J26" s="8">
        <v>0</v>
      </c>
      <c r="K26" s="9">
        <f>+J26/$E26</f>
        <v>0</v>
      </c>
      <c r="L26" s="8">
        <v>0</v>
      </c>
      <c r="M26" s="9">
        <f>+L26/$E26</f>
        <v>0</v>
      </c>
      <c r="N26" s="8">
        <v>0</v>
      </c>
      <c r="O26" s="9">
        <f>+N26/$E26</f>
        <v>0</v>
      </c>
    </row>
    <row r="27" spans="1:15" x14ac:dyDescent="0.2">
      <c r="A27" s="36"/>
      <c r="B27" s="37"/>
      <c r="C27" s="37"/>
      <c r="D27" s="38"/>
      <c r="E27" s="39"/>
      <c r="F27" s="39"/>
      <c r="G27" s="40"/>
      <c r="H27" s="39"/>
      <c r="I27" s="40"/>
      <c r="J27" s="39"/>
      <c r="K27" s="40"/>
      <c r="L27" s="39"/>
      <c r="M27" s="40"/>
      <c r="N27" s="39"/>
      <c r="O27" s="41"/>
    </row>
    <row r="28" spans="1:15" x14ac:dyDescent="0.2">
      <c r="A28" s="45" t="s">
        <v>22</v>
      </c>
      <c r="B28" s="45"/>
      <c r="C28" s="45"/>
      <c r="D28" s="45"/>
      <c r="E28" s="10">
        <f>+E11+E17+E22+E21+E26</f>
        <v>19873389000</v>
      </c>
      <c r="F28" s="10">
        <f>+F11+F17+F22+F21+F26</f>
        <v>19450270069.66</v>
      </c>
      <c r="G28" s="11">
        <f t="shared" ref="G28:G35" si="8">+F28/E28</f>
        <v>0.97870927146145026</v>
      </c>
      <c r="H28" s="10">
        <f>+H11+H17+H22+H21+H26</f>
        <v>423118930.33999997</v>
      </c>
      <c r="I28" s="11">
        <f t="shared" ref="I28:I35" si="9">+H28/E28</f>
        <v>2.1290728538549714E-2</v>
      </c>
      <c r="J28" s="10">
        <f>+J11+J17+J22+J21+J26</f>
        <v>4374326123.6900005</v>
      </c>
      <c r="K28" s="11">
        <f t="shared" ref="K28:K35" si="10">+J28/E28</f>
        <v>0.22010972178373808</v>
      </c>
      <c r="L28" s="10">
        <f>+L11+L17+L22+L21+L26</f>
        <v>2192817144.3600001</v>
      </c>
      <c r="M28" s="11">
        <f t="shared" ref="M28:M35" si="11">+L28/E28</f>
        <v>0.11033936609201381</v>
      </c>
      <c r="N28" s="10">
        <f>+N11+N17+N22+N21+N26</f>
        <v>2192817144.3600001</v>
      </c>
      <c r="O28" s="12">
        <f>+N28/E28</f>
        <v>0.11033936609201381</v>
      </c>
    </row>
    <row r="29" spans="1:15" ht="6.75" customHeight="1" x14ac:dyDescent="0.2">
      <c r="A29" s="31"/>
      <c r="B29" s="31"/>
      <c r="C29" s="31"/>
      <c r="D29" s="31"/>
      <c r="E29" s="16"/>
      <c r="F29" s="16"/>
      <c r="G29" s="17"/>
      <c r="H29" s="16"/>
      <c r="I29" s="17"/>
      <c r="J29" s="16"/>
      <c r="K29" s="17"/>
      <c r="L29" s="16"/>
      <c r="M29" s="17"/>
      <c r="N29" s="16"/>
      <c r="O29" s="18"/>
    </row>
    <row r="30" spans="1:15" ht="12" customHeight="1" x14ac:dyDescent="0.2">
      <c r="A30" s="32" t="s">
        <v>23</v>
      </c>
      <c r="B30" s="33"/>
      <c r="C30" s="33"/>
      <c r="D30" s="33"/>
      <c r="E30" s="20"/>
      <c r="F30" s="20"/>
      <c r="G30" s="21"/>
      <c r="H30" s="20"/>
      <c r="I30" s="21"/>
      <c r="J30" s="20"/>
      <c r="K30" s="21"/>
      <c r="L30" s="20"/>
      <c r="M30" s="21"/>
      <c r="N30" s="20"/>
      <c r="O30" s="22"/>
    </row>
    <row r="31" spans="1:15" x14ac:dyDescent="0.2">
      <c r="A31" s="4" t="s">
        <v>2</v>
      </c>
      <c r="B31" s="4" t="s">
        <v>3</v>
      </c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4" t="s">
        <v>13</v>
      </c>
      <c r="M31" s="4" t="s">
        <v>14</v>
      </c>
      <c r="N31" s="4" t="s">
        <v>15</v>
      </c>
      <c r="O31" s="4" t="s">
        <v>16</v>
      </c>
    </row>
    <row r="32" spans="1:15" ht="54" customHeight="1" x14ac:dyDescent="0.2">
      <c r="A32" s="5" t="s">
        <v>24</v>
      </c>
      <c r="B32" s="6" t="s">
        <v>17</v>
      </c>
      <c r="C32" s="6" t="s">
        <v>39</v>
      </c>
      <c r="D32" s="7" t="s">
        <v>25</v>
      </c>
      <c r="E32" s="8">
        <v>31076164311</v>
      </c>
      <c r="F32" s="8">
        <v>19807256456.91</v>
      </c>
      <c r="G32" s="9">
        <f>+F32/E32</f>
        <v>0.63737777476928981</v>
      </c>
      <c r="H32" s="8">
        <v>11268907854.09</v>
      </c>
      <c r="I32" s="9">
        <f>+H32/E32</f>
        <v>0.36262222523071019</v>
      </c>
      <c r="J32" s="8">
        <v>17473576153.490002</v>
      </c>
      <c r="K32" s="9">
        <f>+J32/E32</f>
        <v>0.56228226812743731</v>
      </c>
      <c r="L32" s="8">
        <v>5009863904.6000004</v>
      </c>
      <c r="M32" s="9">
        <f>+L32/E32</f>
        <v>0.16121242809965011</v>
      </c>
      <c r="N32" s="8">
        <v>5009380033.6000004</v>
      </c>
      <c r="O32" s="9">
        <f>+N32/E32</f>
        <v>0.16119685761304958</v>
      </c>
    </row>
    <row r="33" spans="1:15" x14ac:dyDescent="0.2">
      <c r="A33" s="45" t="s">
        <v>26</v>
      </c>
      <c r="B33" s="45"/>
      <c r="C33" s="45"/>
      <c r="D33" s="45"/>
      <c r="E33" s="10">
        <f>SUM(E32:E32)</f>
        <v>31076164311</v>
      </c>
      <c r="F33" s="10">
        <f>SUM(F32:F32)</f>
        <v>19807256456.91</v>
      </c>
      <c r="G33" s="11">
        <f t="shared" ref="G33" si="12">+F33/$E33</f>
        <v>0.63737777476928981</v>
      </c>
      <c r="H33" s="10">
        <f>SUM(H32:H32)</f>
        <v>11268907854.09</v>
      </c>
      <c r="I33" s="11">
        <f t="shared" ref="I33" si="13">+H33/$E33</f>
        <v>0.36262222523071019</v>
      </c>
      <c r="J33" s="10">
        <f>SUM(J32:J32)</f>
        <v>17473576153.490002</v>
      </c>
      <c r="K33" s="11">
        <f t="shared" ref="K33" si="14">+J33/$E33</f>
        <v>0.56228226812743731</v>
      </c>
      <c r="L33" s="10">
        <f>SUM(L32:L32)</f>
        <v>5009863904.6000004</v>
      </c>
      <c r="M33" s="11">
        <f t="shared" ref="M33" si="15">+L33/$E33</f>
        <v>0.16121242809965011</v>
      </c>
      <c r="N33" s="10">
        <f>SUM(N32:N32)</f>
        <v>5009380033.6000004</v>
      </c>
      <c r="O33" s="12">
        <f t="shared" ref="O33" si="16">+N33/$E33</f>
        <v>0.16119685761304958</v>
      </c>
    </row>
    <row r="34" spans="1:15" ht="7.5" customHeight="1" x14ac:dyDescent="0.2">
      <c r="A34" s="25"/>
      <c r="B34" s="25"/>
      <c r="C34" s="26"/>
      <c r="D34" s="27"/>
      <c r="E34" s="28"/>
      <c r="F34" s="28"/>
      <c r="G34" s="29"/>
      <c r="H34" s="28"/>
      <c r="I34" s="29"/>
      <c r="J34" s="28"/>
      <c r="K34" s="29"/>
      <c r="L34" s="28"/>
      <c r="M34" s="29"/>
      <c r="N34" s="28"/>
      <c r="O34" s="30"/>
    </row>
    <row r="35" spans="1:15" x14ac:dyDescent="0.2">
      <c r="A35" s="45" t="s">
        <v>27</v>
      </c>
      <c r="B35" s="45"/>
      <c r="C35" s="45"/>
      <c r="D35" s="45"/>
      <c r="E35" s="10">
        <f>+E28+E33</f>
        <v>50949553311</v>
      </c>
      <c r="F35" s="10">
        <f>+F28+F33</f>
        <v>39257526526.57</v>
      </c>
      <c r="G35" s="11">
        <f t="shared" si="8"/>
        <v>0.7705175801432258</v>
      </c>
      <c r="H35" s="10">
        <f>+H28+H33</f>
        <v>11692026784.43</v>
      </c>
      <c r="I35" s="11">
        <f t="shared" si="9"/>
        <v>0.22948241985677417</v>
      </c>
      <c r="J35" s="10">
        <f>+J28+J33</f>
        <v>21847902277.18</v>
      </c>
      <c r="K35" s="11">
        <f t="shared" si="10"/>
        <v>0.42881440282348937</v>
      </c>
      <c r="L35" s="10">
        <f>+L28+L33</f>
        <v>7202681048.960001</v>
      </c>
      <c r="M35" s="11">
        <f t="shared" si="11"/>
        <v>0.14136887530680162</v>
      </c>
      <c r="N35" s="10">
        <f>+N28+N33</f>
        <v>7202197177.960001</v>
      </c>
      <c r="O35" s="12">
        <f>+N35/E35</f>
        <v>0.14135937824611011</v>
      </c>
    </row>
    <row r="36" spans="1:15" ht="0" hidden="1" customHeight="1" x14ac:dyDescent="0.2"/>
    <row r="38" spans="1:15" x14ac:dyDescent="0.2">
      <c r="N38" s="35"/>
    </row>
  </sheetData>
  <mergeCells count="11">
    <mergeCell ref="A17:D17"/>
    <mergeCell ref="A19:B19"/>
    <mergeCell ref="A28:D28"/>
    <mergeCell ref="A33:D33"/>
    <mergeCell ref="A35:D35"/>
    <mergeCell ref="A13:C13"/>
    <mergeCell ref="A1:M3"/>
    <mergeCell ref="N1:O3"/>
    <mergeCell ref="A5:B5"/>
    <mergeCell ref="A6:C6"/>
    <mergeCell ref="A11:D11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2021-03-02T16:33:40Z</dcterms:modified>
</cp:coreProperties>
</file>