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Documentos\2024\09. Informes\"/>
    </mc:Choice>
  </mc:AlternateContent>
  <xr:revisionPtr revIDLastSave="0" documentId="13_ncr:1_{663FA0AE-73C3-4B37-B6DF-1490D92B7FFD}" xr6:coauthVersionLast="47" xr6:coauthVersionMax="47" xr10:uidLastSave="{00000000-0000-0000-0000-000000000000}"/>
  <bookViews>
    <workbookView xWindow="20370" yWindow="-120" windowWidth="29040" windowHeight="15720" xr2:uid="{89C281D5-D336-488B-A882-32122B9ACBF1}"/>
  </bookViews>
  <sheets>
    <sheet name="Hoja1" sheetId="1" r:id="rId1"/>
    <sheet name="Hoja3" sheetId="3" r:id="rId2"/>
    <sheet name="Hoja2" sheetId="2" r:id="rId3"/>
  </sheets>
  <definedNames>
    <definedName name="_xlnm._FilterDatabase" localSheetId="0" hidden="1">Hoja1!$A$2:$N$17</definedName>
    <definedName name="_xlnm._FilterDatabase" localSheetId="1" hidden="1">Hoja3!$K$1:$K$81</definedName>
    <definedName name="_xlnm.Print_Area" localSheetId="0">Hoja1!$A$1:$N$17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3" l="1"/>
  <c r="E15" i="3"/>
  <c r="E17" i="3"/>
  <c r="E22" i="3"/>
  <c r="E23" i="3"/>
  <c r="E25" i="3"/>
  <c r="E30" i="3"/>
  <c r="E31" i="3"/>
  <c r="E33" i="3"/>
  <c r="E38" i="3"/>
  <c r="E39" i="3"/>
  <c r="E41" i="3"/>
  <c r="E46" i="3"/>
  <c r="E47" i="3"/>
  <c r="E49" i="3"/>
  <c r="E54" i="3"/>
  <c r="E55" i="3"/>
  <c r="E57" i="3"/>
  <c r="E62" i="3"/>
  <c r="E63" i="3"/>
  <c r="E65" i="3"/>
  <c r="E70" i="3"/>
  <c r="E71" i="3"/>
  <c r="E73" i="3"/>
  <c r="E2" i="3"/>
  <c r="C3" i="3"/>
  <c r="E3" i="3" s="1"/>
  <c r="C4" i="3"/>
  <c r="E4" i="3" s="1"/>
  <c r="C5" i="3"/>
  <c r="E5" i="3" s="1"/>
  <c r="C6" i="3"/>
  <c r="E6" i="3" s="1"/>
  <c r="C7" i="3"/>
  <c r="E7" i="3" s="1"/>
  <c r="C8" i="3"/>
  <c r="E8" i="3" s="1"/>
  <c r="C9" i="3"/>
  <c r="E9" i="3" s="1"/>
  <c r="C10" i="3"/>
  <c r="E10" i="3" s="1"/>
  <c r="C11" i="3"/>
  <c r="E11" i="3" s="1"/>
  <c r="C12" i="3"/>
  <c r="E12" i="3" s="1"/>
  <c r="C13" i="3"/>
  <c r="E13" i="3" s="1"/>
  <c r="C14" i="3"/>
  <c r="C15" i="3"/>
  <c r="C16" i="3"/>
  <c r="E16" i="3" s="1"/>
  <c r="C17" i="3"/>
  <c r="C18" i="3"/>
  <c r="E18" i="3" s="1"/>
  <c r="C19" i="3"/>
  <c r="E19" i="3" s="1"/>
  <c r="C20" i="3"/>
  <c r="E20" i="3" s="1"/>
  <c r="C21" i="3"/>
  <c r="E21" i="3" s="1"/>
  <c r="C22" i="3"/>
  <c r="C23" i="3"/>
  <c r="C24" i="3"/>
  <c r="E24" i="3" s="1"/>
  <c r="C25" i="3"/>
  <c r="C26" i="3"/>
  <c r="E26" i="3" s="1"/>
  <c r="C27" i="3"/>
  <c r="E27" i="3" s="1"/>
  <c r="C28" i="3"/>
  <c r="E28" i="3" s="1"/>
  <c r="C29" i="3"/>
  <c r="E29" i="3" s="1"/>
  <c r="C30" i="3"/>
  <c r="C31" i="3"/>
  <c r="C32" i="3"/>
  <c r="E32" i="3" s="1"/>
  <c r="C33" i="3"/>
  <c r="C34" i="3"/>
  <c r="E34" i="3" s="1"/>
  <c r="C35" i="3"/>
  <c r="E35" i="3" s="1"/>
  <c r="C36" i="3"/>
  <c r="E36" i="3" s="1"/>
  <c r="C37" i="3"/>
  <c r="E37" i="3" s="1"/>
  <c r="C38" i="3"/>
  <c r="C39" i="3"/>
  <c r="C40" i="3"/>
  <c r="E40" i="3" s="1"/>
  <c r="C41" i="3"/>
  <c r="C42" i="3"/>
  <c r="E42" i="3" s="1"/>
  <c r="C43" i="3"/>
  <c r="E43" i="3" s="1"/>
  <c r="C44" i="3"/>
  <c r="E44" i="3" s="1"/>
  <c r="C45" i="3"/>
  <c r="E45" i="3" s="1"/>
  <c r="C46" i="3"/>
  <c r="C47" i="3"/>
  <c r="C48" i="3"/>
  <c r="E48" i="3" s="1"/>
  <c r="C49" i="3"/>
  <c r="C50" i="3"/>
  <c r="E50" i="3" s="1"/>
  <c r="C51" i="3"/>
  <c r="E51" i="3" s="1"/>
  <c r="C52" i="3"/>
  <c r="E52" i="3" s="1"/>
  <c r="C53" i="3"/>
  <c r="E53" i="3" s="1"/>
  <c r="C54" i="3"/>
  <c r="C55" i="3"/>
  <c r="C56" i="3"/>
  <c r="E56" i="3" s="1"/>
  <c r="C57" i="3"/>
  <c r="C58" i="3"/>
  <c r="E58" i="3" s="1"/>
  <c r="C59" i="3"/>
  <c r="E59" i="3" s="1"/>
  <c r="C60" i="3"/>
  <c r="E60" i="3" s="1"/>
  <c r="C61" i="3"/>
  <c r="E61" i="3" s="1"/>
  <c r="C62" i="3"/>
  <c r="C63" i="3"/>
  <c r="C64" i="3"/>
  <c r="E64" i="3" s="1"/>
  <c r="C65" i="3"/>
  <c r="C66" i="3"/>
  <c r="E66" i="3" s="1"/>
  <c r="C67" i="3"/>
  <c r="E67" i="3" s="1"/>
  <c r="C68" i="3"/>
  <c r="E68" i="3" s="1"/>
  <c r="C69" i="3"/>
  <c r="E69" i="3" s="1"/>
  <c r="C70" i="3"/>
  <c r="C71" i="3"/>
  <c r="C72" i="3"/>
  <c r="E72" i="3" s="1"/>
  <c r="C73" i="3"/>
  <c r="C74" i="3"/>
  <c r="E74" i="3" s="1"/>
  <c r="C75" i="3"/>
  <c r="E75" i="3" s="1"/>
  <c r="C76" i="3"/>
  <c r="E76" i="3" s="1"/>
  <c r="C77" i="3"/>
  <c r="E77" i="3" s="1"/>
  <c r="C2" i="3"/>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3" i="1"/>
</calcChain>
</file>

<file path=xl/sharedStrings.xml><?xml version="1.0" encoding="utf-8"?>
<sst xmlns="http://schemas.openxmlformats.org/spreadsheetml/2006/main" count="661" uniqueCount="419">
  <si>
    <t xml:space="preserve">NUMERO DE CONTRATO </t>
  </si>
  <si>
    <t xml:space="preserve">CONTRATISTA </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</si>
  <si>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</si>
  <si>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</si>
  <si>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</si>
  <si>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</si>
  <si>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</si>
  <si>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</si>
  <si>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</si>
  <si>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</si>
  <si>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</si>
  <si>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</si>
  <si>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</si>
  <si>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</si>
  <si>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</si>
  <si>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</si>
  <si>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</si>
  <si>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</si>
  <si>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</si>
  <si>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</si>
  <si>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</si>
  <si>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</si>
  <si>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</si>
  <si>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</si>
  <si>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</si>
  <si>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</si>
  <si>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</si>
  <si>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r>
      <rPr>
        <sz val="14"/>
        <color theme="1"/>
        <rFont val="Geomanist Light"/>
        <family val="3"/>
      </rPr>
      <t>LISTADO DE CONTRATOS SUSCRITOS DURANTE EL MES DE DICIEMBRE DEL AÑO 2023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</si>
  <si>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CCE-001-2024</t>
  </si>
  <si>
    <t>CCE-002-2024</t>
  </si>
  <si>
    <t>CCE-003-2024</t>
  </si>
  <si>
    <t>CCE-004-2024</t>
  </si>
  <si>
    <t>CCE-005-2024</t>
  </si>
  <si>
    <t>CCE-006-2024</t>
  </si>
  <si>
    <t>CCE-007-2024</t>
  </si>
  <si>
    <t>CCE-008-2024</t>
  </si>
  <si>
    <t>CCE-009-2024</t>
  </si>
  <si>
    <t>CCE-010-2024</t>
  </si>
  <si>
    <t>CCE-011-2024</t>
  </si>
  <si>
    <t>CCE-012-2024</t>
  </si>
  <si>
    <t>CCE-013-2024</t>
  </si>
  <si>
    <t>CCE-014-2024</t>
  </si>
  <si>
    <t>CCE-015-2024</t>
  </si>
  <si>
    <t>CCE-016-2024</t>
  </si>
  <si>
    <t>CCE-017-2024</t>
  </si>
  <si>
    <t>CCE-018-2024</t>
  </si>
  <si>
    <t>CCE-019-2024</t>
  </si>
  <si>
    <t>CCE-020-2024</t>
  </si>
  <si>
    <t>CCE-021-2024</t>
  </si>
  <si>
    <t>CCE-022-2024</t>
  </si>
  <si>
    <t>CCE-023-2024</t>
  </si>
  <si>
    <t>CCE-024-2024</t>
  </si>
  <si>
    <t>CCE-025-2024</t>
  </si>
  <si>
    <t>CCE-026-2024</t>
  </si>
  <si>
    <t>CCE-027-2024</t>
  </si>
  <si>
    <t>CCE-028-2024</t>
  </si>
  <si>
    <t>CCE-029-2024</t>
  </si>
  <si>
    <t>CCE-030-2024</t>
  </si>
  <si>
    <t>CCE-031-2024</t>
  </si>
  <si>
    <t>CCE-032-2024</t>
  </si>
  <si>
    <t>CCE-033-2024</t>
  </si>
  <si>
    <t>CCE-034-2024</t>
  </si>
  <si>
    <t>CCE-035-2024</t>
  </si>
  <si>
    <t>CCE-036-2024</t>
  </si>
  <si>
    <t>CCE-037-2024</t>
  </si>
  <si>
    <t>CCE-038-2024</t>
  </si>
  <si>
    <t>CCE-039-2024</t>
  </si>
  <si>
    <t>CCE-040-2024</t>
  </si>
  <si>
    <t>CCE-041-2024</t>
  </si>
  <si>
    <t>CCE-042-2024</t>
  </si>
  <si>
    <t>CCE-043-2024</t>
  </si>
  <si>
    <t>CCE-044-2024</t>
  </si>
  <si>
    <t>CCE-045-2024</t>
  </si>
  <si>
    <t>CCE-046-2024</t>
  </si>
  <si>
    <t>CCE-047-2024</t>
  </si>
  <si>
    <t>CCE-048-2024</t>
  </si>
  <si>
    <t>CCE-049-2024</t>
  </si>
  <si>
    <t>CCE-050-2024</t>
  </si>
  <si>
    <t>CCE-051-2024</t>
  </si>
  <si>
    <t>CCE-052-2024</t>
  </si>
  <si>
    <t>CCE-053-2024</t>
  </si>
  <si>
    <t>CCE-054-2024</t>
  </si>
  <si>
    <t>CCE-055-2024</t>
  </si>
  <si>
    <t>CCE-056-2024</t>
  </si>
  <si>
    <t>CCE-058-2024</t>
  </si>
  <si>
    <t>CCE-059-2024</t>
  </si>
  <si>
    <t>CCE-060-2024</t>
  </si>
  <si>
    <t>CCE-061-2024</t>
  </si>
  <si>
    <t>CCE-062-2024</t>
  </si>
  <si>
    <t>CCE-063-2024</t>
  </si>
  <si>
    <t>CCE-064-2024</t>
  </si>
  <si>
    <t>CCE-066-2024</t>
  </si>
  <si>
    <t>CCE-067-2024</t>
  </si>
  <si>
    <t>CCE-068-2024</t>
  </si>
  <si>
    <t>CCE-069-2024</t>
  </si>
  <si>
    <t>CCE-070-2024</t>
  </si>
  <si>
    <t>CCE-071-2024</t>
  </si>
  <si>
    <t>CCE-072-2024</t>
  </si>
  <si>
    <t>CCE-073-2024</t>
  </si>
  <si>
    <t>CCE-074-2024</t>
  </si>
  <si>
    <t>CCE-076-2024</t>
  </si>
  <si>
    <t>CCE-077-2024</t>
  </si>
  <si>
    <t>CAMILA GUIOVANNA OLARTE SALAMANCA</t>
  </si>
  <si>
    <t>NOHELIA DEL CARMEN MONTAÑO GARCIA</t>
  </si>
  <si>
    <t>MARIA CLARA MOJICA RODRIGUEZ</t>
  </si>
  <si>
    <t>CLAUDIA PIMIENTO</t>
  </si>
  <si>
    <t>CARLA LAGUNA</t>
  </si>
  <si>
    <t>CAROLINA BLANCO</t>
  </si>
  <si>
    <t>NINA MARIA PADRON BALLESTAS</t>
  </si>
  <si>
    <t>ADRIANA MARCELA BETANCOURT MARTINEZ</t>
  </si>
  <si>
    <t>ELVIRA MARGARITA MERCADO DE LA CRUZ</t>
  </si>
  <si>
    <t>DANIELA GOMEZ AYALA</t>
  </si>
  <si>
    <t>YENIS LORIAN RETAMOZO POLO</t>
  </si>
  <si>
    <t>NICOLAS JAVIER GARZÓN CARVAJAL</t>
  </si>
  <si>
    <t>VICKY ANDREA SILVA ARCHILA</t>
  </si>
  <si>
    <t>IOIP SAS</t>
  </si>
  <si>
    <t>LEONARDO MARTINEZ TORRES</t>
  </si>
  <si>
    <t>PABLO ANTONIO GAFARO ALVAREZ</t>
  </si>
  <si>
    <t>SONIA ROCIO BUITRAGO MURILLO</t>
  </si>
  <si>
    <t>LAURA ANDREA CLAVIJO MELO</t>
  </si>
  <si>
    <t>CATHERINE MELISSA MORENO HIGUERA</t>
  </si>
  <si>
    <t>KAREN ANGELICA CORREA CARDENAS</t>
  </si>
  <si>
    <t>NELSON EDGARDO GUTIERREZ SILVA</t>
  </si>
  <si>
    <t>CHRISTIAN CAMILO ORJUELA GALEANO</t>
  </si>
  <si>
    <t>JAIME ENRIQUE SANTIAGO MONCALEANO ALVARADO</t>
  </si>
  <si>
    <t>CRISTIAN DAVID DOMINGUEZ NUÑEZ</t>
  </si>
  <si>
    <t>DANIEL ORLANDO PARDO LÓPEZ</t>
  </si>
  <si>
    <t>OMAR FRANCISCO FERRER SUESCUN</t>
  </si>
  <si>
    <t>LILIANA PAOLA MARQUEZ GALINDO</t>
  </si>
  <si>
    <t>DIANA MARCELA SILVA MURCIA</t>
  </si>
  <si>
    <t>CLAUDIA PATRICIA RODRIGUEZ URIBE</t>
  </si>
  <si>
    <t>JESUS DAVID DIAZ CAMPOS</t>
  </si>
  <si>
    <t>LIDA MILENA GUANUMEN PACHECO</t>
  </si>
  <si>
    <t>NAME ABOGADOS SAS</t>
  </si>
  <si>
    <t>JUAN FELIPE RODRIGUEZ BORRAEZ</t>
  </si>
  <si>
    <t>HEIDY TATIANA MARTÍNEZ CONTRERAS</t>
  </si>
  <si>
    <t>FREDDY SEBASTIAN VELANDIA SANABRIA</t>
  </si>
  <si>
    <t>EDUARDO TORRES ESPINOSA</t>
  </si>
  <si>
    <t>KATHERINE ROSARIO AYA MALDONADO</t>
  </si>
  <si>
    <t>YANCENITH POSADA LOPEZ</t>
  </si>
  <si>
    <t>JOHANNA RIAÑO RUIZ</t>
  </si>
  <si>
    <t>NELSY RODRIGUEZ MARIN</t>
  </si>
  <si>
    <t>GRACE MICHAELS RUIZ</t>
  </si>
  <si>
    <t>NOHORA RESTREPO AGUDELO</t>
  </si>
  <si>
    <t>VICTOR EDWART CUBILLOS VILLALBA</t>
  </si>
  <si>
    <t>GABRIELA BALLÉN PANCHE</t>
  </si>
  <si>
    <t>MARÍA PAOLA BEDOYA ÁVILA</t>
  </si>
  <si>
    <t>ANDRES FELIPE OSPINA ACOSTA</t>
  </si>
  <si>
    <t>ANDREA FERNANADA DIANA CAROLINA GUZMAN MUÑOZ</t>
  </si>
  <si>
    <t>RODRIGO BAEZ RUEDA</t>
  </si>
  <si>
    <t>JUAN CARLOS OSPINA ARANGO</t>
  </si>
  <si>
    <t>LINA MARÍA GIRALDO GUZMÁN</t>
  </si>
  <si>
    <t>YORDAN CAMILO LAGUNA VEGA</t>
  </si>
  <si>
    <t>WILLIAN EYNAR LEÓN MONCALEANO</t>
  </si>
  <si>
    <t>ADRIANA KATERINE LOPEZ</t>
  </si>
  <si>
    <t>JUAN MANUEL ARANGO SIERRA</t>
  </si>
  <si>
    <t>LAURA NATALIA HERRERA COPETE</t>
  </si>
  <si>
    <t>RICARDO ANDRÉS MALAGÓN SEGURA</t>
  </si>
  <si>
    <t>GERMÁN SANTIAGO NEIRA RUIZ</t>
  </si>
  <si>
    <t>ALEXANDRA RODRIGUEZ MOTTA</t>
  </si>
  <si>
    <t>JUAN MANUEL AVENDAÑO ROBLES</t>
  </si>
  <si>
    <t>AMIRA ESTHER MOJICA CUETO</t>
  </si>
  <si>
    <t>JAIRO ANDRES SARMIENTO CARDENAS</t>
  </si>
  <si>
    <t>DANIEL SOTO</t>
  </si>
  <si>
    <t>ANA MARIA MARTINEZ QUIROZ</t>
  </si>
  <si>
    <t>ADRIAN VERGARA</t>
  </si>
  <si>
    <t>ANDRÉS FELIPE GIL LOZANO</t>
  </si>
  <si>
    <t>MAURICIO GUERRERO</t>
  </si>
  <si>
    <t>NELSON FELIPE GAITAN CHACON</t>
  </si>
  <si>
    <t>LUIS MONTENEGRO</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</si>
  <si>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 de la entidad.</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</si>
  <si>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</si>
  <si>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Prestar servicios profesionales al Grupo Interno de Trabajo de Gestión Contractual, Asuntos Legales y Judiciales de la Secretaría General para apoyar las actividades relacionadas con las etapas de los procesos contractuales y administrativos.</t>
  </si>
  <si>
    <t>Prestar servicios profesionales para apoyar jurídicamente al Grupo Interno de trabajo de
Gestión Contractual, Asuntos Legales y Judiciales de la Secretaría General en todas las
etapas de los procesos de contratación y compra pública que se adelanten con el fin
de dar cumplimiento a los objetivos misionales de la Agencia Nacional de Contratación
Pública -Colombia Compra Eficiente-.</t>
  </si>
  <si>
    <t>Prestar los servicios profesionales a la Secretaría General de la ANCP-CCE para brindar apoyo en el fortalecimiento del proceso de talento humano, principalmente, en las actividades asociadas a los procedimientos de nómina.</t>
  </si>
  <si>
    <t>Prestar servicios profesionales a la Secretaría General y al Grupo Interno de Trabajo de Gestión Contractual, Asuntos Legales y Judiciales, asesorando en las actividades y asuntos jurídicos derivados de la gestión contractual que se lleve a cabo en cada una de las etapas de los procesos de selección adelantados por la entidad.</t>
  </si>
  <si>
    <t>Prestar servicios profesionales a la Secretaría General de la ANCP-CCE para el fortalecimiento de las actividades a cargo del proceso de talento humano.</t>
  </si>
  <si>
    <t>Prestar servicios de apoyo a la gestión al Grupo Interno de Trabajo de Gestión Contractual, Asuntos Legales y Judiciales de la Secretaría General, en las actividades asociadas a la gestión documental y al archivo contractual de la entidad.</t>
  </si>
  <si>
    <t>Prestar servicios profesionales, asesorando y apoyando las actividades relacionadas con la organización institucional que se encuentran a cargo de la Secretaría General de la ANCP-CCE.</t>
  </si>
  <si>
    <t>Prestar servicios profesionales a la Secretaría General de la Agencia Nacional de Contratación Pública -Colombia Compra Eficiente-, en el proceso de Gestión del Talento Humano en las actividades relacionadas con la ejecución, seguimiento, mantenimiento y cumplimiento del Sistema de Gestión de Seguridad y Salud en el Trabajo SG-SST, conforme a la normatividad vigente.</t>
  </si>
  <si>
    <t>Prestar los servicios profesionales a la Secretaría General en las actividades relacionadas con los asuntos jurídicos, de cobro coactivo y disciplinarios a su cargo.</t>
  </si>
  <si>
    <t>Prestar servicios profesionales para acompañar al Grupo Interno de Estudios y Conceptos de la Subdirección de Gestión Contractual en la estructuración o actualización de lineamientos técnicos y demás documentos que tengan como fin promover la generación de insumos para democratizar la contratación y la compra pública nacional.</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</si>
  <si>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</si>
  <si>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Prestar servicios profesionales a la Subdirección de Estudios de Mercado y Abastecimiento Estratégico para el seguimiento a la aplicación de los diferentes instrumentos contractuales de la entidad y generación de insumos sobre el comportamiento de las compras y contratación pública, para generar lineamientos técnicos.</t>
  </si>
  <si>
    <t>Prestar servicios profesionales para estructurar los Instrumentos de Agregación de Demanda y Acuerdos Marco de Precios de acuerdo con el proyecto de inversión a cargo de la Subdirección de Negocios.</t>
  </si>
  <si>
    <t>Prestar servicios profesionales al Grupo Interno de Trabajo de Talento Humano de la Secretaría General para brindar acompañamiento jurídico en las actividades relacionadas con empleo público, derecho laboral administrativo, procesal administrativo y afines.</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</si>
  <si>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 con el fin de apoyar el sistema electrónico de compra pública.</t>
  </si>
  <si>
    <t>Prestar servicios profesionales a la subdirección de información y desarrollo tecnológico para la generación de documentos de planeación y gestión contractual que permitan adelantar mecanismos de validación orientados a la estructuración de Documentos de Lineamientos técnicos, con el fin de fortalecer la gobernabilidad y control en la administración del sistema electrónico de compra pública</t>
  </si>
  <si>
    <t>Prestar servicios profesionales en la Subdirección de Información y Desarrollo tecnológico atendiendo los requerimientos en materia de compra pública innovadora y uso y apropiación, para adelantar mecanismos de validación para la estructuración de Documentos de lineamientos técnicos con el objetivo de fortalecer la gobernabilidad y control en la administración del sistema electrónico de compra pública.</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</si>
  <si>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 y orientaciones estratégicas dirigidas a los actores del sistema de compra pública.</t>
  </si>
  <si>
    <t>Prestar servicios profesionales para acompañar al GIT de Comunicaciones Estratégicas en la administración de contenidos de la página web de la ANCP- CCE, para coadyuvar en la generación de principales insumos para democratizar la compra pública nacional.</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</si>
  <si>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 la efectividad y transparencia en las plataformas de compra pública nacional.</t>
  </si>
  <si>
    <t>Prestar los servicios de soporte técnico, administración de la infraestructura en nube, y desarrollo de funcionalidades del aplicativo Poxta, a través del cual se atienden las solicitudes de los grupos de interés relacionados con los servicios de información para la compra pública.</t>
  </si>
  <si>
    <t>Prestar servicios profesionales a la Agencia Nacional de Contratación Pública -Colombia Compra Eficiente- para asesorar y acompañar el relacionamiento interinstitucional y el seguimiento de políticas y programas de compras públicas, que permitan generar mecanismos de validación para estructurar documentos de lineamientos técnicos.</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</si>
  <si>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 de lineamientos técnicos.</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</si>
  <si>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Documentos de Lineamientos técnicos.</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</si>
  <si>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 con el fin de fortalecer la gobernabilidad y control en la administración del sistema electrónico de compra pública.</t>
  </si>
  <si>
    <t>Prestar servicios profesionales a la subdirección de información y desarrollo tecnológico para la definición y ejecución de lineamientos técnicos en los proyectos de TI, que permita adelantar mecanismos de validación orientados a la estructuración de Documentos de lineamientos técnicos con el objetivo de fortalecer la gobernabilidad y control en la administración del sistema electrónico de compra pública</t>
  </si>
  <si>
    <t>Prestar servicios de apoyo a la gestión a la ANCP- CCE en la gestión administrativa de capacitaciones presenciales y virtuales con entidades, proveedores y ciudadanía para el servicio de educación informal, en el marco de la estrategia de capacitaciones  Ruta de la Democratización de la compra pública .</t>
  </si>
  <si>
    <t>Prestar servicios profesionales a ANCP-CCE en la asesoría y acompañamiento pedagógico de las actividades de capacitación presenciales y virtuales con entidades, proveedores y ciudadanía para el servicio de educación informal, en el marco de la estrategia de capacitaciones  Ruta de la Democratización de la compra pública  de la ANCP-CCE.</t>
  </si>
  <si>
    <t>Prestar servicios profesionales a la Agencia Nacional de Contratación Pública -Colombia Compra Eficiente- para asesorar y acompañar en el desarrollo, implementación y difusión de las políticas públicas, planes, programas, normas, instrumentos y herramientas que promuevan e incrementen la participación de la economía popular, esquemas asociativos y comunidades étnicas, en el sistema de compras y contratación pública, que permita generar mecanismos de validación para estructurar documentos de line</t>
  </si>
  <si>
    <t>Prestar servicios profesionales para asesorar a la Agencia Nacional de Contratación Pública -Colombia Compra Eficiente en la creación de estrategias, instrumentos, herramientas e insumos para la implementación de políticas con enfoque diferencial en materia de compras y contratación pública, que permita generar mecanismos de validación para estructurar documentos de lineamientos técnicos.</t>
  </si>
  <si>
    <t>Prestar los servicios profesionales a la Secretaría General de la Agencia Nacional de Contratación Pública -Colombia Compra Eficiente- en materia tributaria, contable y en el trámite de la información del Proceso de Gestión Financiera.</t>
  </si>
  <si>
    <t>Prestar los servicios profesionales a la Secretaría General de la Agencia Nacional de Contratación Pública -Colombia Compra Eficiente- en todo lo relacionado con el trámite de cuentas para pago a cargo del Proceso de Gestión Financiera.</t>
  </si>
  <si>
    <t>Prestar los servicios profesionales a la Secretaría General de la Agencia Nacional de Contratación Pública -Colombia Compra Eficiente- en todo lo relacionado con el trámite de la información del proceso de Gestión Financiera.</t>
  </si>
  <si>
    <t>Prestar los servicios profesionales a la Secretaría General en las actividades relacionadas con los asuntos jurídicos, de cobro coactivo, judiciales y extrajudiciales a su cargo.</t>
  </si>
  <si>
    <t>Prestar servicios de apoyo a la gestión para acompañar al grupo de planeación, políticas públicas y asuntos internacionales de la Dirección General de la ANCP-CCE en el seguimiento, monitoreo y análisis de los diferentes instrumentos de planeación, con el fin de contribuir a la elaboración de documentos de planeación orientados a la democratización del Sistema de Compra Pública</t>
  </si>
  <si>
    <t>Prestar servicios profesionales para acompañar al grupo de planeación, políticas públicas y asuntos internacionales de la Dirección General de la ANCP-CCE en la elaboración de documentos de planeación que contengan la formulación, modificación, seguimiento y evaluación de los proyectos de inversión para la democratización del Sistema de Compras Públicas.</t>
  </si>
  <si>
    <t>Prestar servicios profesionales para asesorar y acompañar al grupo de planeación, políticas públicas y asuntos internacionales de la Dirección General de la ANCP-CCE en el análisis, seguimiento y evaluación del proceso de planeación estratégica e institucional, para contribuir a la elaboración de documentos estratégicos dirigidos a la democratización del Sistema de Compra Pública</t>
  </si>
  <si>
    <t>Prestar servicios profesionales para acompañar al Grupo interno de Estudios y Conceptos de la Subdirección de Gestión Contractual en la estructuración o actualización de documentos normativos y demás documentos que tengan como fin promover la generación de insumos para democratizar la contratación y la compra pública nacional.</t>
  </si>
  <si>
    <t>Prestar servicios profesionales para acompañar al Grupo Interno de Documentos tipo de la Subdirección de Gestión Contractual en la estructuración o actualización de documentos normativos y demás documentos que tengan como fin promover la generación de insumos para democratizar la contratación y la compra pública nacional.</t>
  </si>
  <si>
    <t>Prestar servicios profesionales para estructurar los Instrumentos de
Agregación de Demanda y Acuerdos Marco de Precios de acuerdo con el proyecto de inversión a cargo de la Subdirección de Negocios.</t>
  </si>
  <si>
    <t>Prestar servicios profesionales para estructurar los Instrumentos de
Agregación de Demanda y Acuerdos Marco de Precios de acuerdo con el proyecto de inversión a cargo de la Subdirección de Negocios</t>
  </si>
  <si>
    <t>Prestar servicios profesionales para estructurar los Instrumentos de
Agregación de Demanda y Acuerdos Marco de Precios de acuerdo con
el proyecto de inversión a cargo de la Subdirección de Negocios.</t>
  </si>
  <si>
    <t>Prestar servicios profesionales desde el componente económico para la estructuración de Instrumentos de Agregación de Demanda y Acuerdos Marco de Precios de acuerdo con el proyecto de inversión a cargo de la
Subdirección de Negocios.</t>
  </si>
  <si>
    <t>Prestar los servicios profesionales a la Subdirección de Negocios en las actividades de implementación, mantenimiento y mejora del modelo integrado de planeación y gestión MIPG y las acciones derivadas de entes
de control y control interno de la entidad, con el fin de contribuir a los procesos de estructuración de los procesos de agregación de demanda.</t>
  </si>
  <si>
    <t>Prestar servicios de apoyo a la gestión a la Secretaría General, al Grupo Interno de Trabajo de Gestión Documental en las actividades de gestión y trámite de las comunicaciones recibidas, radicadas y distribuidas en la entidad, mediante los diferentes canales de comunicación de la Agencia.</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</si>
  <si>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pública</t>
  </si>
  <si>
    <t>Prestar servicios profesionales a la Subdirección de Información y Desarrollo Tecnológico en las actividades relacionadas con la estrategia de soporte técnico a los usuarios y el seguimiento al BPO de la entidad,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</si>
  <si>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en las actividades derivadas de la gestión contractual y jurídica que permita adelantar mecanismos de validación orientados a la estructuración de Documentos de Lineamientos técnicos, con el fin de fortalecer la gobernabilidad y control en la administración del sistema electrónico de compra pública.</t>
  </si>
  <si>
    <t>Prestar servicios profesionales para asesorar a la Subdirección Negocios en la
construcción de políticas y lineamientos de la compra pública frente a los Instrumentos de Agregación de Demanda y Acuerdos Marcos de Precios de acuerdo con el proyecto de inversión de la Subdirección</t>
  </si>
  <si>
    <t>Prestar servicios profesionales para acompañar al Grupo Interno de Documentos tipo de la Subdirección de Gestión Contractual en la estructuración o actualización de lineamientos técnicos y demás documentos que tengan como fin promover la generación de insumos para democratizar la contratación y la compra pública nacional.</t>
  </si>
  <si>
    <t>Prestar servicios profesionales para acompañar al grupo interno de Normas y Reglamentos de la Subdirección de Gestión Contractual en la estructuración o actualización de documentos normativos y demás documentos que tengan como fin promover la generación de insumos para democratizar la contratación y la compra pública nacional.</t>
  </si>
  <si>
    <t>Prestar servicios profesionales para representar judicialmente a la Agencia Nacional de Contratación Pública -Colombia Compra Eficiente- en las acciones de defensa jurídica, judicial y extrajudicial, así como acompañar los trámites de cobro persuasivo, coactivo e instrucción disciplinaria que adelanta la Secretaría General, y apoyar las actuaciones de los procesos sancionatorios relacionados con los Mecanismos de Agregación de Demanda a cargo de la Subdirección de Negocios.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</si>
  <si>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</si>
  <si>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</si>
  <si>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acompañar al Grupo Interno de Comunicaciones Estratégicas de la Dirección General de la ANCP-CCE en el diseño y elaboración de contenidos audiovisuales, con el fin de contribuir a la socialización de documentos de planeación y orientaciones estratégicas dirigidas a los actores del sistema de compra pública</t>
  </si>
  <si>
    <t>Prestar servicios de apoyo a la gestión a la Secretaría General en la gestión documental, información y estadísticas de los distintos canales de atención a la ciudadanía de la Agencia Nacional de Contratación Pública -Colombia Compra Eficiente-.</t>
  </si>
  <si>
    <t>Prestar servicios de apoyo a la gestión a la Secretaría General de la ANCP-CCE en la formulación, implementación y seguimiento de las actividades establecidas en las políticas del Modelo Integrado de Planeación y Gestión (MIPG) a cargo del proceso de Relacionamiento Estado - Ciudadano.</t>
  </si>
  <si>
    <t>Prestar servicios profesionales para asistir al grupo de planeación, políticas públicas y asuntos internacionales de la Dirección General en la formulación e implementación del modelo de operación de la entidad y diferentes instrumentos de planeación, con el fin de contribuir a la elaboración de documentos de planeación orientados a la democratización del Sistema de Compra Pública.</t>
  </si>
  <si>
    <t>Prestar servicios profesionales a la Agencia Nacional de Contratación Pública - Colombia Compra Eficiente- en el desarrollo de las actividades y roles del proceso de Evaluación Independiente, en cumplimiento del plan anual de auditoría, que permita adelantar mecanismos de validación para estructurar documentos de lineamientos técnicos.</t>
  </si>
  <si>
    <t>Prestar servicios profesionales a la Agencia Nacional de Contratación Pública - Colombia Compra Eficiente- en el desarrollo de las actividades y roles del proceso de Evaluación Independiente, en relación a la valoración del riesgo, acompañamiento y asesoría jurídica, evaluación y seguimiento para el cumplimiento del Plan Anual de Auditoria, que permita adelantar mecanismos de validación orientados a la estructuración de los documentos de lineamientos técnicos.</t>
  </si>
  <si>
    <t>Prestar servicios profesionales a la subdirección de información y desarrollo tecnológico para la gestión y seguimiento del aplicativo SIGEC y demás proyectos de TI asignados que permitan adelantar mecanismos de validación orientados a la estructuración de Documentos de Lineamientos técnicos, con el objetivo de fortalecer la gobernabilidad y control en la administración del sistema electrónico de compra pública.</t>
  </si>
  <si>
    <t>1030624464</t>
  </si>
  <si>
    <t>1121856488</t>
  </si>
  <si>
    <t>1015452477</t>
  </si>
  <si>
    <t>1010029594</t>
  </si>
  <si>
    <t>1235538334</t>
  </si>
  <si>
    <t>52933875</t>
  </si>
  <si>
    <t>52516294</t>
  </si>
  <si>
    <t>51958230</t>
  </si>
  <si>
    <t>52160005</t>
  </si>
  <si>
    <t>51916915</t>
  </si>
  <si>
    <t>1140865065</t>
  </si>
  <si>
    <t>51875873</t>
  </si>
  <si>
    <t>1076651476</t>
  </si>
  <si>
    <t>1123624228</t>
  </si>
  <si>
    <t>1121912179</t>
  </si>
  <si>
    <t>1079939982</t>
  </si>
  <si>
    <t>79745310</t>
  </si>
  <si>
    <t>1053830264</t>
  </si>
  <si>
    <t>1152938500</t>
  </si>
  <si>
    <t>1015472009</t>
  </si>
  <si>
    <t>1128270468</t>
  </si>
  <si>
    <t>1015470198</t>
  </si>
  <si>
    <t>1049603621</t>
  </si>
  <si>
    <t>1127386695</t>
  </si>
  <si>
    <t>901257606</t>
  </si>
  <si>
    <t>52452730</t>
  </si>
  <si>
    <t>1100954301</t>
  </si>
  <si>
    <t>91226552</t>
  </si>
  <si>
    <t>80249734</t>
  </si>
  <si>
    <t>88234606</t>
  </si>
  <si>
    <t>52469634</t>
  </si>
  <si>
    <t>1071167949</t>
  </si>
  <si>
    <t>1040041036</t>
  </si>
  <si>
    <t>1015435352</t>
  </si>
  <si>
    <t>26671538</t>
  </si>
  <si>
    <t>1026287459</t>
  </si>
  <si>
    <t>79221332</t>
  </si>
  <si>
    <t>74362410</t>
  </si>
  <si>
    <t>80875938</t>
  </si>
  <si>
    <t>53064163</t>
  </si>
  <si>
    <t>1020772365</t>
  </si>
  <si>
    <t>79720801</t>
  </si>
  <si>
    <t>1014255956</t>
  </si>
  <si>
    <t>1091670631</t>
  </si>
  <si>
    <t>1032446107</t>
  </si>
  <si>
    <t>1098638542</t>
  </si>
  <si>
    <t>40857799</t>
  </si>
  <si>
    <t>1067866926</t>
  </si>
  <si>
    <t>1030629202</t>
  </si>
  <si>
    <t>1014278872</t>
  </si>
  <si>
    <t>63446363</t>
  </si>
  <si>
    <t>1014241434</t>
  </si>
  <si>
    <t>1032372023</t>
  </si>
  <si>
    <t>52153217</t>
  </si>
  <si>
    <t>52223787</t>
  </si>
  <si>
    <t>1082861219</t>
  </si>
  <si>
    <t>900386787</t>
  </si>
  <si>
    <t>1020725759</t>
  </si>
  <si>
    <t>57427633</t>
  </si>
  <si>
    <t>1032403832</t>
  </si>
  <si>
    <t>1110516453</t>
  </si>
  <si>
    <t>1083006702</t>
  </si>
  <si>
    <t>1104421639</t>
  </si>
  <si>
    <t>1082964230</t>
  </si>
  <si>
    <t>91534544</t>
  </si>
  <si>
    <t>1233893850</t>
  </si>
  <si>
    <t>1020801134</t>
  </si>
  <si>
    <t>79632853</t>
  </si>
  <si>
    <t>1082968053</t>
  </si>
  <si>
    <t>1098609187</t>
  </si>
  <si>
    <t>5/1/2024</t>
  </si>
  <si>
    <t>9/1/2024</t>
  </si>
  <si>
    <t>10/1/2024</t>
  </si>
  <si>
    <t>11/1/2024</t>
  </si>
  <si>
    <t>16/1/2024</t>
  </si>
  <si>
    <t>15/1/2024</t>
  </si>
  <si>
    <t>17/1/2024</t>
  </si>
  <si>
    <t>12/1/2024</t>
  </si>
  <si>
    <t>19/1/2024</t>
  </si>
  <si>
    <t>20/1/2024</t>
  </si>
  <si>
    <t>18/1/2024</t>
  </si>
  <si>
    <t>24/1/2024</t>
  </si>
  <si>
    <t>22/1/2024</t>
  </si>
  <si>
    <t>5/2/2024</t>
  </si>
  <si>
    <t>25/1/2024</t>
  </si>
  <si>
    <t>26/1/2024</t>
  </si>
  <si>
    <t>27/1/2024</t>
  </si>
  <si>
    <t>30/1/2024</t>
  </si>
  <si>
    <t>29/1/2024</t>
  </si>
  <si>
    <t>1/2/2024</t>
  </si>
  <si>
    <t>2/2/2024</t>
  </si>
  <si>
    <t>27/12/2024</t>
  </si>
  <si>
    <t>7/12/2024</t>
  </si>
  <si>
    <t>14/10/2024</t>
  </si>
  <si>
    <t>1/12/2024</t>
  </si>
  <si>
    <t>1/10/2024</t>
  </si>
  <si>
    <t>17/7/2024</t>
  </si>
  <si>
    <t>1/3/2024</t>
  </si>
  <si>
    <t>13/12/2024</t>
  </si>
  <si>
    <t>1/9/2024</t>
  </si>
  <si>
    <t>18/12/2024</t>
  </si>
  <si>
    <t>17/12/2024</t>
  </si>
  <si>
    <t>24/12/2024</t>
  </si>
  <si>
    <t>31/12/2024</t>
  </si>
  <si>
    <t>25/12/2024</t>
  </si>
  <si>
    <t>https://community.secop.gov.co/Public/Tendering/OpportunityDetail/Index?noticeUID=CO1.NTC.5390355&amp;isFromPublicArea=True&amp;isModal=true&amp;asPopupView=true</t>
  </si>
  <si>
    <t>https://community.secop.gov.co/Public/Tendering/OpportunityDetail/Index?noticeUID=CO1.NTC.5389799&amp;isFromPublicArea=True&amp;isModal=true&amp;asPopupView=true</t>
  </si>
  <si>
    <t>https://community.secop.gov.co/Public/Tendering/OpportunityDetail/Index?noticeUID=CO1.NTC.5390173&amp;isFromPublicArea=True&amp;isModal=true&amp;asPopupView=true</t>
  </si>
  <si>
    <t>https://community.secop.gov.co/Public/Tendering/OpportunityDetail/Index?noticeUID=CO1.NTC.5390447&amp;isFromPublicArea=True&amp;isModal=true&amp;asPopupView=true</t>
  </si>
  <si>
    <t>https://community.secop.gov.co/Public/Tendering/OpportunityDetail/Index?noticeUID=CO1.NTC.5390437&amp;isFromPublicArea=True&amp;isModal=true&amp;asPopupView=true</t>
  </si>
  <si>
    <t>https://community.secop.gov.co/Public/Tendering/OpportunityDetail/Index?noticeUID=CO1.NTC.5390501&amp;isFromPublicArea=True&amp;isModal=true&amp;asPopupView=true</t>
  </si>
  <si>
    <t>https://community.secop.gov.co/Public/Tendering/OpportunityDetail/Index?noticeUID=CO1.NTC.5390860&amp;isFromPublicArea=True&amp;isModal=true&amp;asPopupView=true</t>
  </si>
  <si>
    <t>https://community.secop.gov.co/Public/Tendering/OpportunityDetail/Index?noticeUID=CO1.NTC.5397254&amp;isFromPublicArea=True&amp;isModal=true&amp;asPopupView=true</t>
  </si>
  <si>
    <t>https://community.secop.gov.co/Public/Tendering/OpportunityDetail/Index?noticeUID=CO1.NTC.5396886&amp;isFromPublicArea=True&amp;isModal=true&amp;asPopupView=true</t>
  </si>
  <si>
    <t>https://community.secop.gov.co/Public/Tendering/OpportunityDetail/Index?noticeUID=CO1.NTC.5397155&amp;isFromPublicArea=True&amp;isModal=true&amp;asPopupView=true</t>
  </si>
  <si>
    <t>https://community.secop.gov.co/Public/Tendering/OpportunityDetail/Index?noticeUID=CO1.NTC.5408110&amp;isFromPublicArea=True&amp;isModal=true&amp;asPopupView=true</t>
  </si>
  <si>
    <t>https://community.secop.gov.co/Public/Tendering/OpportunityDetail/Index?noticeUID=CO1.NTC.5408321&amp;isFromPublicArea=True&amp;isModal=true&amp;asPopupView=true</t>
  </si>
  <si>
    <t>https://community.secop.gov.co/Public/Tendering/OpportunityDetail/Index?noticeUID=CO1.NTC.5425508&amp;isFromPublicArea=True&amp;isModal=true&amp;asPopupView=true</t>
  </si>
  <si>
    <t>https://community.secop.gov.co/Public/Tendering/OpportunityDetail/Index?noticeUID=CO1.NTC.5425540&amp;isFromPublicArea=True&amp;isModal=true&amp;asPopupView=true</t>
  </si>
  <si>
    <t>https://community.secop.gov.co/Public/Tendering/OpportunityDetail/Index?noticeUID=CO1.NTC.5437721&amp;isFromPublicArea=True&amp;isModal=true&amp;asPopupView=true</t>
  </si>
  <si>
    <t>https://community.secop.gov.co/Public/Tendering/OpportunityDetail/Index?noticeUID=CO1.NTC.5424138&amp;isFromPublicArea=True&amp;isModal=true&amp;asPopupView=true</t>
  </si>
  <si>
    <t>https://community.secop.gov.co/Public/Tendering/OpportunityDetail/Index?noticeUID=CO1.NTC.5418599&amp;isFromPublicArea=True&amp;isModal=true&amp;asPopupView=true</t>
  </si>
  <si>
    <t>https://community.secop.gov.co/Public/Tendering/OpportunityDetail/Index?noticeUID=CO1.NTC.5424442&amp;isFromPublicArea=True&amp;isModal=true&amp;asPopupView=true</t>
  </si>
  <si>
    <t>https://community.secop.gov.co/Public/Tendering/OpportunityDetail/Index?noticeUID=CO1.NTC.5425862&amp;isFromPublicArea=True&amp;isModal=true&amp;asPopupView=true</t>
  </si>
  <si>
    <t>https://community.secop.gov.co/Public/Tendering/OpportunityDetail/Index?noticeUID=CO1.NTC.5425832&amp;isFromPublicArea=True&amp;isModal=true&amp;asPopupView=true</t>
  </si>
  <si>
    <t>https://community.secop.gov.co/Public/Tendering/OpportunityDetail/Index?noticeUID=CO1.NTC.5426885&amp;isFromPublicArea=True&amp;isModal=true&amp;asPopupView=true</t>
  </si>
  <si>
    <t>https://community.secop.gov.co/Public/Tendering/OpportunityDetail/Index?noticeUID=CO1.NTC.5444802&amp;isFromPublicArea=True&amp;isModal=true&amp;asPopupView=true</t>
  </si>
  <si>
    <t>https://community.secop.gov.co/Public/Tendering/OpportunityDetail/Index?noticeUID=CO1.NTC.5444232&amp;isFromPublicArea=True&amp;isModal=true&amp;asPopupView=true</t>
  </si>
  <si>
    <t>https://community.secop.gov.co/Public/Tendering/OpportunityDetail/Index?noticeUID=CO1.NTC.5444015&amp;isFromPublicArea=True&amp;isModal=true&amp;asPopupView=true</t>
  </si>
  <si>
    <t>https://community.secop.gov.co/Public/Tendering/OpportunityDetail/Index?noticeUID=CO1.NTC.5448954&amp;isFromPublicArea=True&amp;isModal=true&amp;asPopupView=true</t>
  </si>
  <si>
    <t>https://community.secop.gov.co/Public/Tendering/OpportunityDetail/Index?noticeUID=CO1.NTC.5443128&amp;isFromPublicArea=True&amp;isModal=true&amp;asPopupView=true</t>
  </si>
  <si>
    <t>https://community.secop.gov.co/Public/Tendering/OpportunityDetail/Index?noticeUID=CO1.NTC.5447200&amp;isFromPublicArea=True&amp;isModal=true&amp;asPopupView=true</t>
  </si>
  <si>
    <t>https://community.secop.gov.co/Public/Tendering/OpportunityDetail/Index?noticeUID=CO1.NTC.5447774&amp;isFromPublicArea=True&amp;isModal=true&amp;asPopupView=true</t>
  </si>
  <si>
    <t>https://community.secop.gov.co/Public/Tendering/OpportunityDetail/Index?noticeUID=CO1.NTC.5447545&amp;isFromPublicArea=True&amp;isModal=true&amp;asPopupView=true</t>
  </si>
  <si>
    <t>https://community.secop.gov.co/Public/Tendering/OpportunityDetail/Index?noticeUID=CO1.NTC.5452331&amp;isFromPublicArea=True&amp;isModal=true&amp;asPopupView=true</t>
  </si>
  <si>
    <t>https://community.secop.gov.co/Public/Tendering/OpportunityDetail/Index?noticeUID=CO1.NTC.5455464&amp;isFromPublicArea=True&amp;isModal=true&amp;asPopupView=true</t>
  </si>
  <si>
    <t>https://community.secop.gov.co/Public/Tendering/OpportunityDetail/Index?noticeUID=CO1.NTC.5481700&amp;isFromPublicArea=True&amp;isModal=true&amp;asPopupView=true</t>
  </si>
  <si>
    <t>https://community.secop.gov.co/Public/Tendering/OpportunityDetail/Index?noticeUID=CO1.NTC.5449220&amp;isFromPublicArea=True&amp;isModal=true&amp;asPopupView=true</t>
  </si>
  <si>
    <t>https://community.secop.gov.co/Public/Tendering/OpportunityDetail/Index?noticeUID=CO1.NTC.5445649&amp;isFromPublicArea=True&amp;isModal=true&amp;asPopupView=true</t>
  </si>
  <si>
    <t>https://community.secop.gov.co/Public/Tendering/OpportunityDetail/Index?noticeUID=CO1.NTC.5446523&amp;isFromPublicArea=True&amp;isModal=true&amp;asPopupView=true</t>
  </si>
  <si>
    <t>https://community.secop.gov.co/Public/Tendering/OpportunityDetail/Index?noticeUID=CO1.NTC.5446597&amp;isFromPublicArea=True&amp;isModal=true&amp;asPopupView=true</t>
  </si>
  <si>
    <t>https://community.secop.gov.co/Public/Tendering/OpportunityDetail/Index?noticeUID=CO1.NTC.5446588&amp;isFromPublicArea=True&amp;isModal=true&amp;asPopupView=true</t>
  </si>
  <si>
    <t>https://community.secop.gov.co/Public/Tendering/OpportunityDetail/Index?noticeUID=CO1.NTC.5447120&amp;isFromPublicArea=True&amp;isModal=true&amp;asPopupView=true</t>
  </si>
  <si>
    <t>https://community.secop.gov.co/Public/Tendering/OpportunityDetail/Index?noticeUID=CO1.NTC.5455362&amp;isFromPublicArea=True&amp;isModal=true&amp;asPopupView=true</t>
  </si>
  <si>
    <t>https://community.secop.gov.co/Public/Tendering/OpportunityDetail/Index?noticeUID=CO1.NTC.5453659&amp;isFromPublicArea=True&amp;isModal=true&amp;asPopupView=true</t>
  </si>
  <si>
    <t>https://community.secop.gov.co/Public/Tendering/OpportunityDetail/Index?noticeUID=CO1.NTC.5454482&amp;isFromPublicArea=True&amp;isModal=true&amp;asPopupView=true</t>
  </si>
  <si>
    <t>https://community.secop.gov.co/Public/Tendering/OpportunityDetail/Index?noticeUID=CO1.NTC.5455364&amp;isFromPublicArea=True&amp;isModal=true&amp;asPopupView=true</t>
  </si>
  <si>
    <t>https://community.secop.gov.co/Public/Tendering/OpportunityDetail/Index?noticeUID=CO1.NTC.5455206&amp;isFromPublicArea=True&amp;isModal=true&amp;asPopupView=true</t>
  </si>
  <si>
    <t>https://community.secop.gov.co/Public/Tendering/OpportunityDetail/Index?noticeUID=CO1.NTC.5455805&amp;isFromPublicArea=True&amp;isModal=true&amp;asPopupView=true</t>
  </si>
  <si>
    <t>https://community.secop.gov.co/Public/Tendering/OpportunityDetail/Index?noticeUID=CO1.NTC.5455675&amp;isFromPublicArea=True&amp;isModal=true&amp;asPopupView=true</t>
  </si>
  <si>
    <t>https://community.secop.gov.co/Public/Tendering/OpportunityDetail/Index?noticeUID=CO1.NTC.5455600&amp;isFromPublicArea=True&amp;isModal=true&amp;asPopupView=true</t>
  </si>
  <si>
    <t>https://community.secop.gov.co/Public/Tendering/OpportunityDetail/Index?noticeUID=CO1.NTC.5455469&amp;isFromPublicArea=True&amp;isModal=true&amp;asPopupView=true</t>
  </si>
  <si>
    <t>https://community.secop.gov.co/Public/Tendering/OpportunityDetail/Index?noticeUID=CO1.NTC.5456011&amp;isFromPublicArea=True&amp;isModal=true&amp;asPopupView=true</t>
  </si>
  <si>
    <t>https://community.secop.gov.co/Public/Tendering/OpportunityDetail/Index?noticeUID=CO1.NTC.5456017&amp;isFromPublicArea=True&amp;isModal=true&amp;asPopupView=true</t>
  </si>
  <si>
    <t>https://community.secop.gov.co/Public/Tendering/OpportunityDetail/Index?noticeUID=CO1.NTC.5456105&amp;isFromPublicArea=True&amp;isModal=true&amp;asPopupView=true</t>
  </si>
  <si>
    <t>https://community.secop.gov.co/Public/Tendering/OpportunityDetail/Index?noticeUID=CO1.NTC.5455875&amp;isFromPublicArea=True&amp;isModal=true&amp;asPopupView=true</t>
  </si>
  <si>
    <t>https://community.secop.gov.co/Public/Tendering/OpportunityDetail/Index?noticeUID=CO1.NTC.5470293&amp;isFromPublicArea=True&amp;isModal=true&amp;asPopupView=true</t>
  </si>
  <si>
    <t>https://community.secop.gov.co/Public/Tendering/OpportunityDetail/Index?noticeUID=CO1.NTC.5468959&amp;isFromPublicArea=True&amp;isModal=true&amp;asPopupView=true</t>
  </si>
  <si>
    <t>https://community.secop.gov.co/Public/Tendering/OpportunityDetail/Index?noticeUID=CO1.NTC.5472309&amp;isFromPublicArea=True&amp;isModal=true&amp;asPopupView=true</t>
  </si>
  <si>
    <t>https://community.secop.gov.co/Public/Tendering/OpportunityDetail/Index?noticeUID=CO1.NTC.5485412&amp;isFromPublicArea=True&amp;isModal=true&amp;asPopupView=true</t>
  </si>
  <si>
    <t>https://community.secop.gov.co/Public/Tendering/OpportunityDetail/Index?noticeUID=CO1.NTC.5471532&amp;isFromPublicArea=True&amp;isModal=true&amp;asPopupView=true</t>
  </si>
  <si>
    <t>https://community.secop.gov.co/Public/Tendering/OpportunityDetail/Index?noticeUID=CO1.NTC.5484286&amp;isFromPublicArea=True&amp;isModal=true&amp;asPopupView=true</t>
  </si>
  <si>
    <t>https://community.secop.gov.co/Public/Tendering/OpportunityDetail/Index?noticeUID=CO1.NTC.5487214&amp;isFromPublicArea=True&amp;isModal=true&amp;asPopupView=true</t>
  </si>
  <si>
    <t>https://community.secop.gov.co/Public/Tendering/OpportunityDetail/Index?noticeUID=CO1.NTC.5489010&amp;isFromPublicArea=True&amp;isModal=true&amp;asPopupView=true</t>
  </si>
  <si>
    <t>https://community.secop.gov.co/Public/Tendering/OpportunityDetail/Index?noticeUID=CO1.NTC.5496291&amp;isFromPublicArea=True&amp;isModal=true&amp;asPopupView=true</t>
  </si>
  <si>
    <t>https://community.secop.gov.co/Public/Tendering/OpportunityDetail/Index?noticeUID=CO1.NTC.5503819&amp;isFromPublicArea=True&amp;isModal=true&amp;asPopupView=true</t>
  </si>
  <si>
    <t>https://community.secop.gov.co/Public/Tendering/OpportunityDetail/Index?noticeUID=CO1.NTC.5505711&amp;isFromPublicArea=True&amp;isModal=true&amp;asPopupView=true</t>
  </si>
  <si>
    <t>https://community.secop.gov.co/Public/Tendering/OpportunityDetail/Index?noticeUID=CO1.NTC.5505284&amp;isFromPublicArea=True&amp;isModal=true&amp;asPopupView=true</t>
  </si>
  <si>
    <t>https://community.secop.gov.co/Public/Tendering/OpportunityDetail/Index?noticeUID=CO1.NTC.5509144&amp;isFromPublicArea=True&amp;isModal=true&amp;asPopupView=true</t>
  </si>
  <si>
    <t>https://community.secop.gov.co/Public/Tendering/OpportunityDetail/Index?noticeUID=CO1.NTC.5505559&amp;isFromPublicArea=True&amp;isModal=true&amp;asPopupView=true</t>
  </si>
  <si>
    <t>https://community.secop.gov.co/Public/Tendering/OpportunityDetail/Index?noticeUID=CO1.NTC.5506109&amp;isFromPublicArea=True&amp;isModal=true&amp;asPopupView=true</t>
  </si>
  <si>
    <t>https://community.secop.gov.co/Public/Tendering/OpportunityDetail/Index?noticeUID=CO1.NTC.5511035&amp;isFromPublicArea=True&amp;isModal=true&amp;asPopupView=true</t>
  </si>
  <si>
    <t>https://community.secop.gov.co/Public/Tendering/OpportunityDetail/Index?noticeUID=CO1.NTC.5491063&amp;isFromPublicArea=True&amp;isModal=true&amp;asPopupView=true</t>
  </si>
  <si>
    <t>https://community.secop.gov.co/Public/Tendering/OpportunityDetail/Index?noticeUID=CO1.NTC.5492036&amp;isFromPublicArea=True&amp;isModal=true&amp;asPopupView=true</t>
  </si>
  <si>
    <t>https://community.secop.gov.co/Public/Tendering/OpportunityDetail/Index?noticeUID=CO1.NTC.5502926&amp;isFromPublicArea=True&amp;isModal=true&amp;asPopupView=true</t>
  </si>
  <si>
    <t>https://community.secop.gov.co/Public/Tendering/OpportunityDetail/Index?noticeUID=CO1.NTC.5504009&amp;isFromPublicArea=True&amp;isModal=true&amp;asPopupView=true</t>
  </si>
  <si>
    <t>https://community.secop.gov.co/Public/Tendering/OpportunityDetail/Index?noticeUID=CO1.NTC.5503855&amp;isFromPublicArea=True&amp;isModal=true&amp;asPopupView=true</t>
  </si>
  <si>
    <t>https://community.secop.gov.co/Public/Tendering/OpportunityDetail/Index?noticeUID=CO1.NTC.5512021&amp;isFromPublicArea=True&amp;isModal=true&amp;asPopupView=true</t>
  </si>
  <si>
    <t>https://community.secop.gov.co/Public/Tendering/OpportunityDetail/Index?noticeUID=CO1.NTC.5512066&amp;isFromPublicArea=True&amp;isModal=true&amp;asPopupView=true</t>
  </si>
  <si>
    <t>IVAN MAURICIO ARRIETA CRUZ</t>
  </si>
  <si>
    <t>NELLY SOLER RAMIREZ</t>
  </si>
  <si>
    <t>VALENTINA RENTERIA MUNAR</t>
  </si>
  <si>
    <t>BENIGNO CORZO GARCIA</t>
  </si>
  <si>
    <t>ADRIANA PEREZ ABSHANA</t>
  </si>
  <si>
    <t>JOSÉ ANDRÉS GUTIERREZ MERCADO</t>
  </si>
  <si>
    <t>MODALIDAD DE SELECCIÓN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</si>
</sst>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s>
  <fonts count="19">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
      <sz val="10"/>
      <name val="Century Gothic"/>
      <family val="2"/>
    </font>
    <font>
      <b/>
      <sz val="10"/>
      <color theme="0"/>
      <name val="Century Gothic"/>
      <family val="2"/>
    </font>
    <font>
      <sz val="10"/>
      <color theme="0"/>
      <name val="Century Gothic"/>
      <family val="2"/>
    </font>
    <font>
      <u/>
      <sz val="10"/>
      <name val="Century Gothic"/>
      <family val="2"/>
    </font>
  </fonts>
  <fills count="4">
    <fill>
      <patternFill patternType="none"/>
    </fill>
    <fill>
      <patternFill patternType="gray125"/>
    </fill>
    <fill>
      <patternFill patternType="solid">
        <fgColor theme="4"/>
      </patternFill>
    </fill>
    <fill>
      <patternFill patternType="solid">
        <fgColor rgb="FF00206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
      <left/>
      <right style="thin">
        <color theme="4" tint="0.39997558519241921"/>
      </right>
      <top/>
      <bottom/>
      <diagonal/>
    </border>
    <border>
      <left style="thin">
        <color indexed="64"/>
      </left>
      <right style="thin">
        <color indexed="64"/>
      </right>
      <top/>
      <bottom/>
      <diagonal/>
    </border>
  </borders>
  <cellStyleXfs count="10">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72">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1" fontId="0" fillId="0" borderId="0" xfId="0" applyNumberFormat="1" applyAlignment="1">
      <alignment wrapText="1"/>
    </xf>
    <xf numFmtId="164" fontId="0" fillId="0" borderId="0" xfId="3" applyNumberFormat="1" applyFont="1" applyAlignment="1">
      <alignment horizontal="right"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14" fontId="0" fillId="0" borderId="0" xfId="0" applyNumberFormat="1" applyBorder="1" applyAlignment="1">
      <alignment wrapText="1"/>
    </xf>
    <xf numFmtId="0" fontId="5" fillId="0" borderId="0" xfId="0" applyFont="1" applyAlignment="1"/>
    <xf numFmtId="14" fontId="0" fillId="0" borderId="0" xfId="0" applyNumberFormat="1"/>
    <xf numFmtId="14" fontId="0" fillId="0" borderId="0" xfId="0" applyNumberFormat="1" applyAlignment="1">
      <alignment horizontal="right"/>
    </xf>
    <xf numFmtId="0" fontId="0" fillId="0" borderId="0" xfId="0" applyAlignment="1">
      <alignment horizontal="right"/>
    </xf>
    <xf numFmtId="41" fontId="0" fillId="0" borderId="0" xfId="8" applyFont="1"/>
    <xf numFmtId="10" fontId="0" fillId="0" borderId="0" xfId="6" applyNumberFormat="1" applyFont="1"/>
    <xf numFmtId="0" fontId="0" fillId="0" borderId="0" xfId="0" applyBorder="1" applyAlignment="1">
      <alignment wrapText="1"/>
    </xf>
    <xf numFmtId="0" fontId="0" fillId="0" borderId="18" xfId="0" applyBorder="1" applyAlignment="1">
      <alignment wrapText="1"/>
    </xf>
    <xf numFmtId="164" fontId="0" fillId="0" borderId="0" xfId="3" applyNumberFormat="1" applyFont="1" applyBorder="1" applyAlignment="1">
      <alignment horizontal="right"/>
    </xf>
    <xf numFmtId="1" fontId="0" fillId="0" borderId="17" xfId="0" applyNumberFormat="1" applyBorder="1"/>
    <xf numFmtId="42" fontId="0" fillId="0" borderId="0" xfId="9" applyFont="1" applyBorder="1" applyAlignment="1">
      <alignment wrapText="1"/>
    </xf>
    <xf numFmtId="42" fontId="14" fillId="0" borderId="19" xfId="9" applyFont="1" applyBorder="1" applyAlignment="1">
      <alignment horizontal="left" vertical="center"/>
    </xf>
    <xf numFmtId="42" fontId="0" fillId="0" borderId="17" xfId="0" applyNumberFormat="1" applyBorder="1"/>
    <xf numFmtId="3" fontId="14" fillId="0" borderId="19" xfId="0" applyNumberFormat="1" applyFont="1" applyBorder="1" applyAlignment="1">
      <alignment horizontal="left" vertical="center"/>
    </xf>
    <xf numFmtId="0" fontId="4" fillId="0" borderId="0" xfId="7" applyBorder="1" applyAlignment="1">
      <alignment wrapText="1"/>
    </xf>
    <xf numFmtId="42" fontId="15" fillId="0" borderId="1" xfId="9" applyFont="1" applyFill="1" applyBorder="1" applyAlignment="1">
      <alignment horizontal="left" vertical="center"/>
    </xf>
    <xf numFmtId="3" fontId="15" fillId="0" borderId="1" xfId="0" applyNumberFormat="1" applyFont="1" applyFill="1" applyBorder="1" applyAlignment="1">
      <alignment horizontal="left" vertical="center"/>
    </xf>
    <xf numFmtId="42" fontId="15" fillId="0" borderId="1" xfId="9" applyFont="1" applyFill="1" applyBorder="1" applyAlignment="1">
      <alignment horizontal="left"/>
    </xf>
    <xf numFmtId="0" fontId="17" fillId="3" borderId="1" xfId="1" applyFont="1" applyFill="1" applyBorder="1" applyAlignment="1">
      <alignment horizontal="center" vertical="center" wrapText="1"/>
    </xf>
    <xf numFmtId="0" fontId="16" fillId="3" borderId="1" xfId="1" applyFont="1" applyFill="1" applyBorder="1" applyAlignment="1">
      <alignment horizontal="center" vertical="center" wrapText="1"/>
    </xf>
    <xf numFmtId="14" fontId="16" fillId="3" borderId="1" xfId="1" applyNumberFormat="1" applyFont="1" applyFill="1" applyBorder="1" applyAlignment="1">
      <alignment horizontal="center" vertical="center" wrapText="1"/>
    </xf>
    <xf numFmtId="0" fontId="16" fillId="3" borderId="1" xfId="1" applyNumberFormat="1" applyFont="1" applyFill="1" applyBorder="1" applyAlignment="1">
      <alignment horizontal="center" vertical="center" wrapText="1"/>
    </xf>
    <xf numFmtId="164" fontId="16" fillId="3" borderId="1" xfId="3" applyNumberFormat="1" applyFont="1" applyFill="1" applyBorder="1" applyAlignment="1">
      <alignment horizontal="center" vertical="center" wrapText="1"/>
    </xf>
    <xf numFmtId="1" fontId="16" fillId="3" borderId="1" xfId="5" applyNumberFormat="1" applyFont="1" applyFill="1" applyBorder="1" applyAlignment="1">
      <alignment horizontal="center" vertical="center" wrapText="1"/>
    </xf>
    <xf numFmtId="0" fontId="15" fillId="0" borderId="1" xfId="0" applyFont="1" applyFill="1" applyBorder="1"/>
    <xf numFmtId="0" fontId="15" fillId="0" borderId="1" xfId="0" applyFont="1" applyFill="1" applyBorder="1" applyAlignment="1">
      <alignment wrapText="1"/>
    </xf>
    <xf numFmtId="0" fontId="15" fillId="0" borderId="1" xfId="0" applyFont="1" applyFill="1" applyBorder="1" applyAlignment="1">
      <alignment horizontal="right"/>
    </xf>
    <xf numFmtId="14" fontId="15" fillId="0" borderId="1" xfId="0" applyNumberFormat="1" applyFont="1" applyFill="1" applyBorder="1" applyAlignment="1">
      <alignment horizontal="right"/>
    </xf>
    <xf numFmtId="1" fontId="15" fillId="0" borderId="1" xfId="0" applyNumberFormat="1" applyFont="1" applyFill="1" applyBorder="1"/>
    <xf numFmtId="42" fontId="15" fillId="0" borderId="1" xfId="9" applyFont="1" applyFill="1" applyBorder="1" applyAlignment="1">
      <alignment wrapText="1"/>
    </xf>
    <xf numFmtId="42" fontId="15" fillId="0" borderId="1" xfId="0" applyNumberFormat="1" applyFont="1" applyFill="1" applyBorder="1"/>
    <xf numFmtId="42" fontId="15" fillId="0" borderId="1" xfId="9" applyFont="1" applyFill="1" applyBorder="1"/>
    <xf numFmtId="0" fontId="15" fillId="0" borderId="1" xfId="7" applyFont="1" applyFill="1" applyBorder="1"/>
    <xf numFmtId="0" fontId="18" fillId="0" borderId="1" xfId="7" applyFont="1" applyFill="1" applyBorder="1"/>
    <xf numFmtId="0" fontId="15" fillId="0" borderId="1" xfId="0" applyFont="1" applyFill="1" applyBorder="1" applyAlignment="1"/>
    <xf numFmtId="164" fontId="15" fillId="0" borderId="1" xfId="3" applyNumberFormat="1" applyFont="1" applyFill="1" applyBorder="1" applyAlignment="1">
      <alignment horizontal="right"/>
    </xf>
    <xf numFmtId="42" fontId="15" fillId="0" borderId="1" xfId="9" applyFont="1" applyFill="1" applyBorder="1" applyAlignment="1"/>
    <xf numFmtId="0" fontId="18" fillId="0" borderId="1" xfId="7" applyFont="1" applyFill="1" applyBorder="1" applyAlignment="1"/>
    <xf numFmtId="0" fontId="5" fillId="0" borderId="0" xfId="1" applyFont="1" applyFill="1" applyAlignment="1">
      <alignment horizontal="center" vertical="center" wrapText="1"/>
    </xf>
    <xf numFmtId="0" fontId="15" fillId="0" borderId="1" xfId="0" applyFont="1" applyFill="1" applyBorder="1" applyAlignment="1">
      <alignment horizontal="center"/>
    </xf>
    <xf numFmtId="0" fontId="0" fillId="0" borderId="0" xfId="0" applyBorder="1" applyAlignment="1">
      <alignment horizontal="center" wrapText="1"/>
    </xf>
    <xf numFmtId="0" fontId="0" fillId="0" borderId="0" xfId="0" applyAlignment="1">
      <alignment horizontal="center" wrapText="1"/>
    </xf>
    <xf numFmtId="10" fontId="15" fillId="0" borderId="1" xfId="6" applyNumberFormat="1" applyFont="1" applyFill="1" applyBorder="1" applyAlignment="1">
      <alignment horizontal="center" vertical="center"/>
    </xf>
    <xf numFmtId="9" fontId="14" fillId="0" borderId="19" xfId="6" applyFont="1" applyBorder="1" applyAlignment="1">
      <alignment horizontal="center" vertical="center"/>
    </xf>
    <xf numFmtId="1" fontId="0" fillId="0" borderId="0" xfId="5" applyNumberFormat="1" applyFont="1" applyAlignment="1">
      <alignment horizontal="center" wrapText="1"/>
    </xf>
  </cellXfs>
  <cellStyles count="10">
    <cellStyle name="Énfasis1" xfId="1" builtinId="29"/>
    <cellStyle name="Hipervínculo" xfId="7" builtinId="8"/>
    <cellStyle name="Hyperlink" xfId="4" xr:uid="{00000000-000B-0000-0000-000008000000}"/>
    <cellStyle name="Millares" xfId="3" builtinId="3"/>
    <cellStyle name="Millares [0]" xfId="8" builtinId="6"/>
    <cellStyle name="Moneda" xfId="5" builtinId="4"/>
    <cellStyle name="Moneda [0]" xfId="9" builtinId="7"/>
    <cellStyle name="Normal" xfId="0" builtinId="0"/>
    <cellStyle name="Normal 2" xfId="2" xr:uid="{C90F86EB-D9CC-4653-BA24-E84E56C689D6}"/>
    <cellStyle name="Porcentaje" xfId="6" builtinId="5"/>
  </cellStyles>
  <dxfs count="15">
    <dxf>
      <font>
        <b val="0"/>
        <i val="0"/>
        <strike val="0"/>
        <condense val="0"/>
        <extend val="0"/>
        <outline val="0"/>
        <shadow val="0"/>
        <u val="none"/>
        <vertAlign val="baseline"/>
        <sz val="10"/>
        <color theme="1"/>
        <name val="Geomanist"/>
        <family val="3"/>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indent="0" justifyLastLine="0" shrinkToFit="0" readingOrder="0"/>
      <border diagonalUp="0" diagonalDown="0" outline="0">
        <left/>
        <right/>
        <top style="thin">
          <color theme="4" tint="0.39997558519241921"/>
        </top>
        <bottom style="thin">
          <color theme="4" tint="0.39997558519241921"/>
        </bottom>
      </border>
    </dxf>
    <dxf>
      <font>
        <color rgb="FF9C0006"/>
      </font>
      <fill>
        <patternFill>
          <bgColor rgb="FFFFC7CE"/>
        </patternFill>
      </fill>
    </dxf>
    <dxf>
      <alignment horizontal="center" vertical="center" textRotation="0" wrapText="1" indent="0" justifyLastLine="0" shrinkToFit="0" readingOrder="0"/>
    </dxf>
    <dxf>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Geomanist"/>
        <family val="3"/>
        <scheme val="none"/>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Geomanist"/>
        <family val="3"/>
        <scheme val="none"/>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right/>
        <top style="thin">
          <color theme="4" tint="0.39997558519241921"/>
        </top>
        <bottom style="thin">
          <color theme="4" tint="0.39997558519241921"/>
        </bottom>
        <vertical/>
        <horizontal/>
      </border>
    </dxf>
    <dxf>
      <alignment horizontal="right"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border diagonalUp="0" diagonalDown="0">
        <left/>
        <right style="thin">
          <color theme="4" tint="0.39997558519241921"/>
        </right>
        <top style="thin">
          <color theme="4" tint="0.39997558519241921"/>
        </top>
        <bottom style="thin">
          <color theme="4" tint="0.39997558519241921"/>
        </bottom>
        <vertical/>
        <horizontal/>
      </border>
    </dxf>
    <dxf>
      <border diagonalUp="0" diagonalDown="0">
        <left/>
        <right/>
        <top style="thin">
          <color theme="4" tint="0.39997558519241921"/>
        </top>
        <bottom style="thin">
          <color theme="4" tint="0.39997558519241921"/>
        </bottom>
        <vertical/>
        <horizontal/>
      </border>
    </dxf>
    <dxf>
      <border diagonalUp="0" diagonalDown="0">
        <left/>
        <right/>
        <top style="thin">
          <color theme="4" tint="0.39997558519241921"/>
        </top>
        <bottom style="thin">
          <color theme="4" tint="0.39997558519241921"/>
        </bottom>
        <vertical/>
        <horizontal/>
      </border>
    </dxf>
    <dxf>
      <border outline="0">
        <bottom style="thin">
          <color indexed="64"/>
        </bottom>
      </border>
    </dxf>
    <dxf>
      <border outline="0">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2748312</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13</xdr:col>
      <xdr:colOff>19050</xdr:colOff>
      <xdr:row>0</xdr:row>
      <xdr:rowOff>217375</xdr:rowOff>
    </xdr:from>
    <xdr:to>
      <xdr:col>13</xdr:col>
      <xdr:colOff>2112395</xdr:colOff>
      <xdr:row>0</xdr:row>
      <xdr:rowOff>1057274</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18602325" y="217375"/>
          <a:ext cx="2093345" cy="839899"/>
        </a:xfrm>
        <a:prstGeom prst="rect">
          <a:avLst/>
        </a:prstGeom>
        <a:ln/>
      </xdr:spPr>
    </xdr:pic>
    <xdr:clientData/>
  </xdr:twoCellAnchor>
  <xdr:twoCellAnchor editAs="oneCell">
    <xdr:from>
      <xdr:col>1</xdr:col>
      <xdr:colOff>1328003</xdr:colOff>
      <xdr:row>79</xdr:row>
      <xdr:rowOff>17512</xdr:rowOff>
    </xdr:from>
    <xdr:to>
      <xdr:col>5</xdr:col>
      <xdr:colOff>549228</xdr:colOff>
      <xdr:row>84</xdr:row>
      <xdr:rowOff>149276</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125847" y="18722231"/>
          <a:ext cx="7486544" cy="1084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8E5223-12A9-4D48-9CA6-973050F4907C}" name="Tabla1" displayName="Tabla1" ref="A2:N77" totalsRowShown="0" headerRowDxfId="3" headerRowBorderDxfId="13" tableBorderDxfId="14">
  <autoFilter ref="A2:N77" xr:uid="{4D8E5223-12A9-4D48-9CA6-973050F4907C}"/>
  <tableColumns count="14">
    <tableColumn id="1" xr3:uid="{F4540E25-AB5D-40C9-8901-864A3799D770}" name="NUMERO DE CONTRATO " dataDxfId="1"/>
    <tableColumn id="2" xr3:uid="{5467EB0D-6ABC-4BC7-9E6D-22C824CA7B06}" name="CONTRATISTA " dataDxfId="12"/>
    <tableColumn id="3" xr3:uid="{B5BD8A65-DA91-45C5-B557-98F82AD2AEF0}" name="MODALIDAD DE SELECCIÓN" dataDxfId="11"/>
    <tableColumn id="4" xr3:uid="{872857B0-7681-42C5-A059-5AFF2B7D74E5}" name="OBJETO " dataDxfId="10"/>
    <tableColumn id="5" xr3:uid="{18F9E1C2-2335-4F6B-8CCE-E33D95BDEFD5}" name="CEDULA O NIT" dataDxfId="9"/>
    <tableColumn id="6" xr3:uid="{0F74DCE5-29C4-40C2-8CC7-709E6E2EA258}" name="FECHA DE INICIO DEL CONTRATO "/>
    <tableColumn id="7" xr3:uid="{0E519582-7D16-4584-A323-796260FD12C0}" name="FECHA DE TERMINACIÓN DEL CONTRATO "/>
    <tableColumn id="8" xr3:uid="{0F7046B1-82D2-458C-9A46-E9DA3CD8E441}" name="DURACIÓN DEL CONTRATO "/>
    <tableColumn id="9" xr3:uid="{3974CDA9-DA69-409D-9309-E609AF3CFAFF}" name="VALOR DEL CONTRATO INICIAL " dataDxfId="8"/>
    <tableColumn id="10" xr3:uid="{EBAF9872-4853-4A52-973C-DAE4EF06C702}" name="PORCENTAJE DE EJECUCIÓN " dataDxfId="0" dataCellStyle="Porcentaje"/>
    <tableColumn id="11" xr3:uid="{50659344-ABCC-480F-B94D-0AB9A85ABEB9}" name="RECURSOS TOTALES PAGADOS " dataDxfId="7"/>
    <tableColumn id="12" xr3:uid="{85BADFA5-CA71-4A48-B48F-2D4D594C8B70}" name="RECURSOS PENDIENTES POR PAGAR " dataDxfId="6"/>
    <tableColumn id="13" xr3:uid="{D5C7DC7C-33F4-4A13-B777-19E1EF59A3E8}" name="CORREO DEL CONTRATISTA " dataDxfId="5"/>
    <tableColumn id="14" xr3:uid="{0C60C80D-758D-41DA-B699-0D93447349A1}" name="LINK DEL CONTRATO " dataDxfId="4"/>
  </tableColumns>
  <tableStyleInfo name="TableStyleLight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community.secop.gov.co/Public/Tendering/OpportunityDetail/Index?noticeUID=CO1.NTC.5446588&amp;isFromPublicArea=True&amp;isModal=true&amp;asPopupView=true" TargetMode="External"/><Relationship Id="rId7"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5449220&amp;isFromPublicArea=True&amp;isModal=true&amp;asPopupView=true" TargetMode="External"/><Relationship Id="rId1" Type="http://schemas.openxmlformats.org/officeDocument/2006/relationships/hyperlink" Target="https://community.secop.gov.co/Public/Tendering/OpportunityDetail/Index?noticeUID=CO1.NTC.5512066&amp;isFromPublicArea=True&amp;isModal=true&amp;asPopupView=true" TargetMode="External"/><Relationship Id="rId6" Type="http://schemas.openxmlformats.org/officeDocument/2006/relationships/hyperlink" Target="https://community.secop.gov.co/Public/Tendering/OpportunityDetail/Index?noticeUID=CO1.NTC.5456105&amp;isFromPublicArea=True&amp;isModal=true&amp;asPopupView=true" TargetMode="External"/><Relationship Id="rId5" Type="http://schemas.openxmlformats.org/officeDocument/2006/relationships/hyperlink" Target="https://community.secop.gov.co/Public/Tendering/OpportunityDetail/Index?noticeUID=CO1.NTC.5504009&amp;isFromPublicArea=True&amp;isModal=true&amp;asPopupView=true" TargetMode="External"/><Relationship Id="rId4" Type="http://schemas.openxmlformats.org/officeDocument/2006/relationships/hyperlink" Target="https://community.secop.gov.co/Public/Tendering/OpportunityDetail/Index?noticeUID=CO1.NTC.5447120&amp;isFromPublicArea=True&amp;isModal=true&amp;asPopupView=true" TargetMode="External"/><Relationship Id="rId9"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N77"/>
  <sheetViews>
    <sheetView tabSelected="1" zoomScaleNormal="100" zoomScalePageLayoutView="80" workbookViewId="0">
      <selection sqref="A1:N1"/>
    </sheetView>
  </sheetViews>
  <sheetFormatPr baseColWidth="10" defaultColWidth="11.42578125" defaultRowHeight="15"/>
  <cols>
    <col min="1" max="1" width="25.140625" style="68" customWidth="1"/>
    <col min="2" max="2" width="29.28515625" style="1" customWidth="1"/>
    <col min="3" max="3" width="25.42578125" style="1" customWidth="1"/>
    <col min="4" max="4" width="44.7109375" style="1" customWidth="1"/>
    <col min="5" max="5" width="16.140625" style="16" customWidth="1"/>
    <col min="6" max="6" width="16.7109375" style="3" customWidth="1"/>
    <col min="7" max="7" width="21" style="3" customWidth="1"/>
    <col min="8" max="8" width="15.140625" style="15" customWidth="1"/>
    <col min="9" max="9" width="23.7109375" style="2" customWidth="1"/>
    <col min="10" max="10" width="17.85546875" style="71" customWidth="1"/>
    <col min="11" max="11" width="22.140625" style="2" customWidth="1"/>
    <col min="12" max="12" width="21.42578125" style="2" customWidth="1"/>
    <col min="13" max="13" width="20" style="1" hidden="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c r="A1" s="17" t="s">
        <v>27</v>
      </c>
      <c r="B1" s="18"/>
      <c r="C1" s="18"/>
      <c r="D1" s="18"/>
      <c r="E1" s="18"/>
      <c r="F1" s="18"/>
      <c r="G1" s="18"/>
      <c r="H1" s="18"/>
      <c r="I1" s="18"/>
      <c r="J1" s="18"/>
      <c r="K1" s="18"/>
      <c r="L1" s="18"/>
      <c r="M1" s="18"/>
      <c r="N1" s="19"/>
    </row>
    <row r="2" spans="1:14" s="65" customFormat="1" ht="51.75" customHeight="1">
      <c r="A2" s="46" t="s">
        <v>0</v>
      </c>
      <c r="B2" s="45" t="s">
        <v>1</v>
      </c>
      <c r="C2" s="46" t="s">
        <v>418</v>
      </c>
      <c r="D2" s="46" t="s">
        <v>2</v>
      </c>
      <c r="E2" s="49" t="s">
        <v>3</v>
      </c>
      <c r="F2" s="47" t="s">
        <v>5</v>
      </c>
      <c r="G2" s="47" t="s">
        <v>6</v>
      </c>
      <c r="H2" s="48" t="s">
        <v>8</v>
      </c>
      <c r="I2" s="49" t="s">
        <v>4</v>
      </c>
      <c r="J2" s="50" t="s">
        <v>10</v>
      </c>
      <c r="K2" s="49" t="s">
        <v>11</v>
      </c>
      <c r="L2" s="49" t="s">
        <v>12</v>
      </c>
      <c r="M2" s="46" t="s">
        <v>7</v>
      </c>
      <c r="N2" s="46" t="s">
        <v>9</v>
      </c>
    </row>
    <row r="3" spans="1:14" ht="12.75" customHeight="1">
      <c r="A3" s="66" t="s">
        <v>28</v>
      </c>
      <c r="B3" s="51" t="s">
        <v>137</v>
      </c>
      <c r="C3" s="51" t="s">
        <v>26</v>
      </c>
      <c r="D3" s="52" t="s">
        <v>170</v>
      </c>
      <c r="E3" s="53" t="s">
        <v>233</v>
      </c>
      <c r="F3" s="54" t="s">
        <v>303</v>
      </c>
      <c r="G3" s="54">
        <v>45657</v>
      </c>
      <c r="H3" s="55">
        <f>+Tabla1[[#This Row],[FECHA DE TERMINACIÓN DEL CONTRATO ]]-Tabla1[[#This Row],[FECHA DE INICIO DEL CONTRATO ]]</f>
        <v>361</v>
      </c>
      <c r="I3" s="56">
        <v>83299991</v>
      </c>
      <c r="J3" s="69">
        <v>7.2022160664819951E-2</v>
      </c>
      <c r="K3" s="42">
        <v>6299991</v>
      </c>
      <c r="L3" s="57">
        <f>+Tabla1[[#This Row],[VALOR DEL CONTRATO INICIAL ]]-Tabla1[[#This Row],[RECURSOS TOTALES PAGADOS ]]</f>
        <v>77000000</v>
      </c>
      <c r="M3" s="43"/>
      <c r="N3" s="51" t="s">
        <v>338</v>
      </c>
    </row>
    <row r="4" spans="1:14" ht="12.75" customHeight="1">
      <c r="A4" s="66" t="s">
        <v>29</v>
      </c>
      <c r="B4" s="51" t="s">
        <v>138</v>
      </c>
      <c r="C4" s="51" t="s">
        <v>26</v>
      </c>
      <c r="D4" s="51" t="s">
        <v>171</v>
      </c>
      <c r="E4" s="53" t="s">
        <v>234</v>
      </c>
      <c r="F4" s="54" t="s">
        <v>303</v>
      </c>
      <c r="G4" s="54">
        <v>45657</v>
      </c>
      <c r="H4" s="55">
        <f>+Tabla1[[#This Row],[FECHA DE TERMINACIÓN DEL CONTRATO ]]-Tabla1[[#This Row],[FECHA DE INICIO DEL CONTRATO ]]</f>
        <v>361</v>
      </c>
      <c r="I4" s="58">
        <v>112259831</v>
      </c>
      <c r="J4" s="69">
        <v>7.2022160664819951E-2</v>
      </c>
      <c r="K4" s="42">
        <v>8490231</v>
      </c>
      <c r="L4" s="57">
        <f>+Tabla1[[#This Row],[VALOR DEL CONTRATO INICIAL ]]-Tabla1[[#This Row],[RECURSOS TOTALES PAGADOS ]]</f>
        <v>103769600</v>
      </c>
      <c r="M4" s="43"/>
      <c r="N4" s="51" t="s">
        <v>339</v>
      </c>
    </row>
    <row r="5" spans="1:14" ht="12.75" customHeight="1">
      <c r="A5" s="66" t="s">
        <v>30</v>
      </c>
      <c r="B5" s="51" t="s">
        <v>102</v>
      </c>
      <c r="C5" s="51" t="s">
        <v>26</v>
      </c>
      <c r="D5" s="51" t="s">
        <v>171</v>
      </c>
      <c r="E5" s="53" t="s">
        <v>235</v>
      </c>
      <c r="F5" s="54" t="s">
        <v>303</v>
      </c>
      <c r="G5" s="54">
        <v>45657</v>
      </c>
      <c r="H5" s="55">
        <f>+Tabla1[[#This Row],[FECHA DE TERMINACIÓN DEL CONTRATO ]]-Tabla1[[#This Row],[FECHA DE INICIO DEL CONTRATO ]]</f>
        <v>361</v>
      </c>
      <c r="I5" s="58">
        <v>112259831</v>
      </c>
      <c r="J5" s="69">
        <v>7.2022160664819951E-2</v>
      </c>
      <c r="K5" s="42">
        <v>0</v>
      </c>
      <c r="L5" s="57">
        <f>+Tabla1[[#This Row],[VALOR DEL CONTRATO INICIAL ]]-Tabla1[[#This Row],[RECURSOS TOTALES PAGADOS ]]</f>
        <v>112259831</v>
      </c>
      <c r="M5" s="43"/>
      <c r="N5" s="51" t="s">
        <v>340</v>
      </c>
    </row>
    <row r="6" spans="1:14" ht="12.75" customHeight="1">
      <c r="A6" s="66" t="s">
        <v>31</v>
      </c>
      <c r="B6" s="51" t="s">
        <v>103</v>
      </c>
      <c r="C6" s="51" t="s">
        <v>26</v>
      </c>
      <c r="D6" s="51" t="s">
        <v>172</v>
      </c>
      <c r="E6" s="53" t="s">
        <v>236</v>
      </c>
      <c r="F6" s="54" t="s">
        <v>303</v>
      </c>
      <c r="G6" s="54">
        <v>45657</v>
      </c>
      <c r="H6" s="55">
        <f>+Tabla1[[#This Row],[FECHA DE TERMINACIÓN DEL CONTRATO ]]-Tabla1[[#This Row],[FECHA DE INICIO DEL CONTRATO ]]</f>
        <v>361</v>
      </c>
      <c r="I6" s="58">
        <v>67830000</v>
      </c>
      <c r="J6" s="69">
        <v>7.2022160664819951E-2</v>
      </c>
      <c r="K6" s="42">
        <v>0</v>
      </c>
      <c r="L6" s="57">
        <f>+Tabla1[[#This Row],[VALOR DEL CONTRATO INICIAL ]]-Tabla1[[#This Row],[RECURSOS TOTALES PAGADOS ]]</f>
        <v>67830000</v>
      </c>
      <c r="M6" s="43"/>
      <c r="N6" s="59" t="s">
        <v>341</v>
      </c>
    </row>
    <row r="7" spans="1:14" ht="12.75" customHeight="1">
      <c r="A7" s="66" t="s">
        <v>32</v>
      </c>
      <c r="B7" s="51" t="s">
        <v>139</v>
      </c>
      <c r="C7" s="51" t="s">
        <v>26</v>
      </c>
      <c r="D7" s="51" t="s">
        <v>173</v>
      </c>
      <c r="E7" s="53" t="s">
        <v>237</v>
      </c>
      <c r="F7" s="54" t="s">
        <v>303</v>
      </c>
      <c r="G7" s="54">
        <v>45657</v>
      </c>
      <c r="H7" s="55">
        <f>+Tabla1[[#This Row],[FECHA DE TERMINACIÓN DEL CONTRATO ]]-Tabla1[[#This Row],[FECHA DE INICIO DEL CONTRATO ]]</f>
        <v>361</v>
      </c>
      <c r="I7" s="58">
        <v>95676000</v>
      </c>
      <c r="J7" s="69">
        <v>7.2022160664819951E-2</v>
      </c>
      <c r="K7" s="42">
        <v>7236000</v>
      </c>
      <c r="L7" s="57">
        <f>+Tabla1[[#This Row],[VALOR DEL CONTRATO INICIAL ]]-Tabla1[[#This Row],[RECURSOS TOTALES PAGADOS ]]</f>
        <v>88440000</v>
      </c>
      <c r="M7" s="43"/>
      <c r="N7" s="59" t="s">
        <v>342</v>
      </c>
    </row>
    <row r="8" spans="1:14" ht="12.75" customHeight="1">
      <c r="A8" s="66" t="s">
        <v>33</v>
      </c>
      <c r="B8" s="51" t="s">
        <v>140</v>
      </c>
      <c r="C8" s="51" t="s">
        <v>26</v>
      </c>
      <c r="D8" s="51" t="s">
        <v>174</v>
      </c>
      <c r="E8" s="53" t="s">
        <v>238</v>
      </c>
      <c r="F8" s="54" t="s">
        <v>303</v>
      </c>
      <c r="G8" s="54">
        <v>45657</v>
      </c>
      <c r="H8" s="55">
        <f>+Tabla1[[#This Row],[FECHA DE TERMINACIÓN DEL CONTRATO ]]-Tabla1[[#This Row],[FECHA DE INICIO DEL CONTRATO ]]</f>
        <v>361</v>
      </c>
      <c r="I8" s="58">
        <v>101433324</v>
      </c>
      <c r="J8" s="69">
        <v>7.2022160664819951E-2</v>
      </c>
      <c r="K8" s="42">
        <v>0</v>
      </c>
      <c r="L8" s="57">
        <f>+Tabla1[[#This Row],[VALOR DEL CONTRATO INICIAL ]]-Tabla1[[#This Row],[RECURSOS TOTALES PAGADOS ]]</f>
        <v>101433324</v>
      </c>
      <c r="M8" s="43"/>
      <c r="N8" s="51" t="s">
        <v>343</v>
      </c>
    </row>
    <row r="9" spans="1:14" ht="12.75" customHeight="1">
      <c r="A9" s="66" t="s">
        <v>34</v>
      </c>
      <c r="B9" s="51" t="s">
        <v>104</v>
      </c>
      <c r="C9" s="51" t="s">
        <v>26</v>
      </c>
      <c r="D9" s="51" t="s">
        <v>175</v>
      </c>
      <c r="E9" s="53" t="s">
        <v>239</v>
      </c>
      <c r="F9" s="54" t="s">
        <v>303</v>
      </c>
      <c r="G9" s="54">
        <v>45657</v>
      </c>
      <c r="H9" s="55">
        <f>+Tabla1[[#This Row],[FECHA DE TERMINACIÓN DEL CONTRATO ]]-Tabla1[[#This Row],[FECHA DE INICIO DEL CONTRATO ]]</f>
        <v>361</v>
      </c>
      <c r="I9" s="58">
        <v>142800000</v>
      </c>
      <c r="J9" s="69">
        <v>7.2022160664819951E-2</v>
      </c>
      <c r="K9" s="42">
        <v>0</v>
      </c>
      <c r="L9" s="57">
        <f>+Tabla1[[#This Row],[VALOR DEL CONTRATO INICIAL ]]-Tabla1[[#This Row],[RECURSOS TOTALES PAGADOS ]]</f>
        <v>142800000</v>
      </c>
      <c r="M9" s="43"/>
      <c r="N9" s="51" t="s">
        <v>344</v>
      </c>
    </row>
    <row r="10" spans="1:14" ht="12.75" customHeight="1">
      <c r="A10" s="66" t="s">
        <v>35</v>
      </c>
      <c r="B10" s="51" t="s">
        <v>141</v>
      </c>
      <c r="C10" s="51" t="s">
        <v>26</v>
      </c>
      <c r="D10" s="51" t="s">
        <v>176</v>
      </c>
      <c r="E10" s="53" t="s">
        <v>240</v>
      </c>
      <c r="F10" s="54" t="s">
        <v>304</v>
      </c>
      <c r="G10" s="54">
        <v>45657</v>
      </c>
      <c r="H10" s="55">
        <f>+Tabla1[[#This Row],[FECHA DE TERMINACIÓN DEL CONTRATO ]]-Tabla1[[#This Row],[FECHA DE INICIO DEL CONTRATO ]]</f>
        <v>357</v>
      </c>
      <c r="I10" s="58">
        <v>100016659</v>
      </c>
      <c r="J10" s="69">
        <v>6.1624649859943981E-2</v>
      </c>
      <c r="K10" s="42">
        <v>0</v>
      </c>
      <c r="L10" s="57">
        <f>+Tabla1[[#This Row],[VALOR DEL CONTRATO INICIAL ]]-Tabla1[[#This Row],[RECURSOS TOTALES PAGADOS ]]</f>
        <v>100016659</v>
      </c>
      <c r="M10" s="43"/>
      <c r="N10" s="51" t="s">
        <v>345</v>
      </c>
    </row>
    <row r="11" spans="1:14" ht="12.75" customHeight="1">
      <c r="A11" s="66" t="s">
        <v>36</v>
      </c>
      <c r="B11" s="51" t="s">
        <v>105</v>
      </c>
      <c r="C11" s="51" t="s">
        <v>26</v>
      </c>
      <c r="D11" s="51" t="s">
        <v>177</v>
      </c>
      <c r="E11" s="53" t="s">
        <v>241</v>
      </c>
      <c r="F11" s="54" t="s">
        <v>304</v>
      </c>
      <c r="G11" s="54">
        <v>45657</v>
      </c>
      <c r="H11" s="55">
        <f>+Tabla1[[#This Row],[FECHA DE TERMINACIÓN DEL CONTRATO ]]-Tabla1[[#This Row],[FECHA DE INICIO DEL CONTRATO ]]</f>
        <v>357</v>
      </c>
      <c r="I11" s="58">
        <v>47066659</v>
      </c>
      <c r="J11" s="69">
        <v>6.1624649859943981E-2</v>
      </c>
      <c r="K11" s="42">
        <v>0</v>
      </c>
      <c r="L11" s="57">
        <f>+Tabla1[[#This Row],[VALOR DEL CONTRATO INICIAL ]]-Tabla1[[#This Row],[RECURSOS TOTALES PAGADOS ]]</f>
        <v>47066659</v>
      </c>
      <c r="M11" s="43"/>
      <c r="N11" s="51" t="s">
        <v>346</v>
      </c>
    </row>
    <row r="12" spans="1:14" ht="12.75" customHeight="1">
      <c r="A12" s="66" t="s">
        <v>37</v>
      </c>
      <c r="B12" s="51" t="s">
        <v>142</v>
      </c>
      <c r="C12" s="51" t="s">
        <v>26</v>
      </c>
      <c r="D12" s="51" t="s">
        <v>178</v>
      </c>
      <c r="E12" s="53" t="s">
        <v>242</v>
      </c>
      <c r="F12" s="54" t="s">
        <v>304</v>
      </c>
      <c r="G12" s="54" t="s">
        <v>323</v>
      </c>
      <c r="H12" s="55">
        <f>+Tabla1[[#This Row],[FECHA DE TERMINACIÓN DEL CONTRATO ]]-Tabla1[[#This Row],[FECHA DE INICIO DEL CONTRATO ]]</f>
        <v>24</v>
      </c>
      <c r="I12" s="58">
        <v>12864000</v>
      </c>
      <c r="J12" s="69">
        <v>0.91666666666666663</v>
      </c>
      <c r="K12" s="42">
        <v>0</v>
      </c>
      <c r="L12" s="57">
        <f>+Tabla1[[#This Row],[VALOR DEL CONTRATO INICIAL ]]-Tabla1[[#This Row],[RECURSOS TOTALES PAGADOS ]]</f>
        <v>12864000</v>
      </c>
      <c r="M12" s="43"/>
      <c r="N12" s="51" t="s">
        <v>347</v>
      </c>
    </row>
    <row r="13" spans="1:14" ht="12.75" customHeight="1">
      <c r="A13" s="66" t="s">
        <v>38</v>
      </c>
      <c r="B13" s="51" t="s">
        <v>106</v>
      </c>
      <c r="C13" s="51" t="s">
        <v>26</v>
      </c>
      <c r="D13" s="51" t="s">
        <v>179</v>
      </c>
      <c r="E13" s="53" t="s">
        <v>243</v>
      </c>
      <c r="F13" s="54" t="s">
        <v>305</v>
      </c>
      <c r="G13" s="54">
        <v>45657</v>
      </c>
      <c r="H13" s="55">
        <f>+Tabla1[[#This Row],[FECHA DE TERMINACIÓN DEL CONTRATO ]]-Tabla1[[#This Row],[FECHA DE INICIO DEL CONTRATO ]]</f>
        <v>356</v>
      </c>
      <c r="I13" s="58">
        <v>94604000</v>
      </c>
      <c r="J13" s="69">
        <v>5.8988764044943819E-2</v>
      </c>
      <c r="K13" s="42">
        <v>6164000</v>
      </c>
      <c r="L13" s="57">
        <f>+Tabla1[[#This Row],[VALOR DEL CONTRATO INICIAL ]]-Tabla1[[#This Row],[RECURSOS TOTALES PAGADOS ]]</f>
        <v>88440000</v>
      </c>
      <c r="M13" s="43"/>
      <c r="N13" s="51" t="s">
        <v>348</v>
      </c>
    </row>
    <row r="14" spans="1:14" ht="12.75" customHeight="1">
      <c r="A14" s="66" t="s">
        <v>39</v>
      </c>
      <c r="B14" s="51" t="s">
        <v>143</v>
      </c>
      <c r="C14" s="51" t="s">
        <v>26</v>
      </c>
      <c r="D14" s="51" t="s">
        <v>180</v>
      </c>
      <c r="E14" s="53" t="s">
        <v>244</v>
      </c>
      <c r="F14" s="54" t="s">
        <v>306</v>
      </c>
      <c r="G14" s="54">
        <v>45657</v>
      </c>
      <c r="H14" s="55">
        <f>+Tabla1[[#This Row],[FECHA DE TERMINACIÓN DEL CONTRATO ]]-Tabla1[[#This Row],[FECHA DE INICIO DEL CONTRATO ]]</f>
        <v>355</v>
      </c>
      <c r="I14" s="58">
        <v>78864896</v>
      </c>
      <c r="J14" s="69">
        <v>5.6338028169014086E-2</v>
      </c>
      <c r="K14" s="42">
        <v>4705008</v>
      </c>
      <c r="L14" s="57">
        <f>+Tabla1[[#This Row],[VALOR DEL CONTRATO INICIAL ]]-Tabla1[[#This Row],[RECURSOS TOTALES PAGADOS ]]</f>
        <v>74159888</v>
      </c>
      <c r="M14" s="43"/>
      <c r="N14" s="51" t="s">
        <v>349</v>
      </c>
    </row>
    <row r="15" spans="1:14" ht="12.75" customHeight="1">
      <c r="A15" s="66" t="s">
        <v>40</v>
      </c>
      <c r="B15" s="51" t="s">
        <v>107</v>
      </c>
      <c r="C15" s="51" t="s">
        <v>26</v>
      </c>
      <c r="D15" s="51" t="s">
        <v>181</v>
      </c>
      <c r="E15" s="53" t="s">
        <v>245</v>
      </c>
      <c r="F15" s="54" t="s">
        <v>307</v>
      </c>
      <c r="G15" s="54" t="s">
        <v>324</v>
      </c>
      <c r="H15" s="55">
        <f>+Tabla1[[#This Row],[FECHA DE TERMINACIÓN DEL CONTRATO ]]-Tabla1[[#This Row],[FECHA DE INICIO DEL CONTRATO ]]</f>
        <v>346</v>
      </c>
      <c r="I15" s="58">
        <v>92266636</v>
      </c>
      <c r="J15" s="69">
        <v>4.3352601156069363E-2</v>
      </c>
      <c r="K15" s="42">
        <v>0</v>
      </c>
      <c r="L15" s="57">
        <f>+Tabla1[[#This Row],[VALOR DEL CONTRATO INICIAL ]]-Tabla1[[#This Row],[RECURSOS TOTALES PAGADOS ]]</f>
        <v>92266636</v>
      </c>
      <c r="M15" s="43"/>
      <c r="N15" s="51" t="s">
        <v>350</v>
      </c>
    </row>
    <row r="16" spans="1:14" ht="12.75" customHeight="1">
      <c r="A16" s="66" t="s">
        <v>41</v>
      </c>
      <c r="B16" s="51" t="s">
        <v>108</v>
      </c>
      <c r="C16" s="51" t="s">
        <v>26</v>
      </c>
      <c r="D16" s="51" t="s">
        <v>182</v>
      </c>
      <c r="E16" s="53" t="s">
        <v>246</v>
      </c>
      <c r="F16" s="54" t="s">
        <v>308</v>
      </c>
      <c r="G16" s="54" t="s">
        <v>325</v>
      </c>
      <c r="H16" s="55">
        <f>+Tabla1[[#This Row],[FECHA DE TERMINACIÓN DEL CONTRATO ]]-Tabla1[[#This Row],[FECHA DE INICIO DEL CONTRATO ]]</f>
        <v>327</v>
      </c>
      <c r="I16" s="58">
        <v>102748680</v>
      </c>
      <c r="J16" s="69">
        <v>4.8929663608562692E-2</v>
      </c>
      <c r="K16" s="42">
        <v>0</v>
      </c>
      <c r="L16" s="57">
        <f>+Tabla1[[#This Row],[VALOR DEL CONTRATO INICIAL ]]-Tabla1[[#This Row],[RECURSOS TOTALES PAGADOS ]]</f>
        <v>102748680</v>
      </c>
      <c r="M16" s="43"/>
      <c r="N16" s="51" t="s">
        <v>351</v>
      </c>
    </row>
    <row r="17" spans="1:14" ht="12.75" customHeight="1">
      <c r="A17" s="66" t="s">
        <v>42</v>
      </c>
      <c r="B17" s="51" t="s">
        <v>109</v>
      </c>
      <c r="C17" s="51" t="s">
        <v>26</v>
      </c>
      <c r="D17" s="51" t="s">
        <v>183</v>
      </c>
      <c r="E17" s="53" t="s">
        <v>247</v>
      </c>
      <c r="F17" s="54" t="s">
        <v>309</v>
      </c>
      <c r="G17" s="54" t="s">
        <v>326</v>
      </c>
      <c r="H17" s="55">
        <f>+Tabla1[[#This Row],[FECHA DE TERMINACIÓN DEL CONTRATO ]]-Tabla1[[#This Row],[FECHA DE INICIO DEL CONTRATO ]]</f>
        <v>271</v>
      </c>
      <c r="I17" s="58">
        <v>67535990</v>
      </c>
      <c r="J17" s="69">
        <v>5.1660516605166053E-2</v>
      </c>
      <c r="K17" s="42">
        <v>0</v>
      </c>
      <c r="L17" s="57">
        <f>+Tabla1[[#This Row],[VALOR DEL CONTRATO INICIAL ]]-Tabla1[[#This Row],[RECURSOS TOTALES PAGADOS ]]</f>
        <v>67535990</v>
      </c>
      <c r="M17" s="43"/>
      <c r="N17" s="51" t="s">
        <v>352</v>
      </c>
    </row>
    <row r="18" spans="1:14" ht="12.75" customHeight="1">
      <c r="A18" s="66" t="s">
        <v>43</v>
      </c>
      <c r="B18" s="51" t="s">
        <v>110</v>
      </c>
      <c r="C18" s="51" t="s">
        <v>26</v>
      </c>
      <c r="D18" s="51" t="s">
        <v>184</v>
      </c>
      <c r="E18" s="53" t="s">
        <v>248</v>
      </c>
      <c r="F18" s="54" t="s">
        <v>308</v>
      </c>
      <c r="G18" s="54">
        <v>45657</v>
      </c>
      <c r="H18" s="55">
        <f>+Tabla1[[#This Row],[FECHA DE TERMINACIÓN DEL CONTRATO ]]-Tabla1[[#This Row],[FECHA DE INICIO DEL CONTRATO ]]</f>
        <v>351</v>
      </c>
      <c r="I18" s="58">
        <v>117482609</v>
      </c>
      <c r="J18" s="69">
        <v>4.5584045584045586E-2</v>
      </c>
      <c r="K18" s="44">
        <v>0</v>
      </c>
      <c r="L18" s="57">
        <f>+Tabla1[[#This Row],[VALOR DEL CONTRATO INICIAL ]]-Tabla1[[#This Row],[RECURSOS TOTALES PAGADOS ]]</f>
        <v>117482609</v>
      </c>
      <c r="M18" s="51"/>
      <c r="N18" s="51" t="s">
        <v>353</v>
      </c>
    </row>
    <row r="19" spans="1:14" ht="12.75" customHeight="1">
      <c r="A19" s="66" t="s">
        <v>44</v>
      </c>
      <c r="B19" s="51" t="s">
        <v>144</v>
      </c>
      <c r="C19" s="51" t="s">
        <v>26</v>
      </c>
      <c r="D19" s="51" t="s">
        <v>185</v>
      </c>
      <c r="E19" s="53" t="s">
        <v>249</v>
      </c>
      <c r="F19" s="54" t="s">
        <v>310</v>
      </c>
      <c r="G19" s="54">
        <v>45657</v>
      </c>
      <c r="H19" s="55">
        <f>+Tabla1[[#This Row],[FECHA DE TERMINACIÓN DEL CONTRATO ]]-Tabla1[[#This Row],[FECHA DE INICIO DEL CONTRATO ]]</f>
        <v>354</v>
      </c>
      <c r="I19" s="58">
        <v>99449993</v>
      </c>
      <c r="J19" s="69">
        <v>5.3672316384180789E-2</v>
      </c>
      <c r="K19" s="44">
        <v>0</v>
      </c>
      <c r="L19" s="57">
        <f>+Tabla1[[#This Row],[VALOR DEL CONTRATO INICIAL ]]-Tabla1[[#This Row],[RECURSOS TOTALES PAGADOS ]]</f>
        <v>99449993</v>
      </c>
      <c r="M19" s="51"/>
      <c r="N19" s="51" t="s">
        <v>354</v>
      </c>
    </row>
    <row r="20" spans="1:14" ht="12.75" customHeight="1">
      <c r="A20" s="66" t="s">
        <v>45</v>
      </c>
      <c r="B20" s="51" t="s">
        <v>111</v>
      </c>
      <c r="C20" s="51" t="s">
        <v>26</v>
      </c>
      <c r="D20" s="51" t="s">
        <v>184</v>
      </c>
      <c r="E20" s="53" t="s">
        <v>250</v>
      </c>
      <c r="F20" s="54" t="s">
        <v>308</v>
      </c>
      <c r="G20" s="54">
        <v>45657</v>
      </c>
      <c r="H20" s="55">
        <f>+Tabla1[[#This Row],[FECHA DE TERMINACIÓN DEL CONTRATO ]]-Tabla1[[#This Row],[FECHA DE INICIO DEL CONTRATO ]]</f>
        <v>351</v>
      </c>
      <c r="I20" s="58">
        <v>117482609</v>
      </c>
      <c r="J20" s="69">
        <v>4.5584045584045586E-2</v>
      </c>
      <c r="K20" s="42">
        <v>0</v>
      </c>
      <c r="L20" s="57">
        <f>+Tabla1[[#This Row],[VALOR DEL CONTRATO INICIAL ]]-Tabla1[[#This Row],[RECURSOS TOTALES PAGADOS ]]</f>
        <v>117482609</v>
      </c>
      <c r="M20" s="43"/>
      <c r="N20" s="51" t="s">
        <v>355</v>
      </c>
    </row>
    <row r="21" spans="1:14" ht="12.75" customHeight="1">
      <c r="A21" s="66" t="s">
        <v>46</v>
      </c>
      <c r="B21" s="51" t="s">
        <v>112</v>
      </c>
      <c r="C21" s="51" t="s">
        <v>26</v>
      </c>
      <c r="D21" s="51" t="s">
        <v>186</v>
      </c>
      <c r="E21" s="53" t="s">
        <v>251</v>
      </c>
      <c r="F21" s="54" t="s">
        <v>309</v>
      </c>
      <c r="G21" s="54">
        <v>45657</v>
      </c>
      <c r="H21" s="55">
        <f>+Tabla1[[#This Row],[FECHA DE TERMINACIÓN DEL CONTRATO ]]-Tabla1[[#This Row],[FECHA DE INICIO DEL CONTRATO ]]</f>
        <v>349</v>
      </c>
      <c r="I21" s="58">
        <v>42630000</v>
      </c>
      <c r="J21" s="69">
        <v>4.0114613180515762E-2</v>
      </c>
      <c r="K21" s="42">
        <v>0</v>
      </c>
      <c r="L21" s="57">
        <f>+Tabla1[[#This Row],[VALOR DEL CONTRATO INICIAL ]]-Tabla1[[#This Row],[RECURSOS TOTALES PAGADOS ]]</f>
        <v>42630000</v>
      </c>
      <c r="M21" s="43"/>
      <c r="N21" s="51" t="s">
        <v>356</v>
      </c>
    </row>
    <row r="22" spans="1:14" ht="12.75" customHeight="1">
      <c r="A22" s="66" t="s">
        <v>47</v>
      </c>
      <c r="B22" s="51" t="s">
        <v>145</v>
      </c>
      <c r="C22" s="51" t="s">
        <v>26</v>
      </c>
      <c r="D22" s="51" t="s">
        <v>187</v>
      </c>
      <c r="E22" s="53" t="s">
        <v>252</v>
      </c>
      <c r="F22" s="54" t="s">
        <v>308</v>
      </c>
      <c r="G22" s="54">
        <v>45657</v>
      </c>
      <c r="H22" s="55">
        <f>+Tabla1[[#This Row],[FECHA DE TERMINACIÓN DEL CONTRATO ]]-Tabla1[[#This Row],[FECHA DE INICIO DEL CONTRATO ]]</f>
        <v>351</v>
      </c>
      <c r="I22" s="58">
        <v>52500000</v>
      </c>
      <c r="J22" s="69">
        <v>4.5584045584045586E-2</v>
      </c>
      <c r="K22" s="42">
        <v>2550000</v>
      </c>
      <c r="L22" s="57">
        <f>+Tabla1[[#This Row],[VALOR DEL CONTRATO INICIAL ]]-Tabla1[[#This Row],[RECURSOS TOTALES PAGADOS ]]</f>
        <v>49950000</v>
      </c>
      <c r="M22" s="43"/>
      <c r="N22" s="51" t="s">
        <v>357</v>
      </c>
    </row>
    <row r="23" spans="1:14" ht="12.75" customHeight="1">
      <c r="A23" s="66" t="s">
        <v>48</v>
      </c>
      <c r="B23" s="51" t="s">
        <v>146</v>
      </c>
      <c r="C23" s="51" t="s">
        <v>26</v>
      </c>
      <c r="D23" s="51" t="s">
        <v>188</v>
      </c>
      <c r="E23" s="53" t="s">
        <v>253</v>
      </c>
      <c r="F23" s="54" t="s">
        <v>307</v>
      </c>
      <c r="G23" s="54">
        <v>45657</v>
      </c>
      <c r="H23" s="55">
        <f>+Tabla1[[#This Row],[FECHA DE TERMINACIÓN DEL CONTRATO ]]-Tabla1[[#This Row],[FECHA DE INICIO DEL CONTRATO ]]</f>
        <v>350</v>
      </c>
      <c r="I23" s="58">
        <v>140000000</v>
      </c>
      <c r="J23" s="69">
        <v>4.2857142857142858E-2</v>
      </c>
      <c r="K23" s="42">
        <v>0</v>
      </c>
      <c r="L23" s="57">
        <f>+Tabla1[[#This Row],[VALOR DEL CONTRATO INICIAL ]]-Tabla1[[#This Row],[RECURSOS TOTALES PAGADOS ]]</f>
        <v>140000000</v>
      </c>
      <c r="M23" s="43"/>
      <c r="N23" s="51" t="s">
        <v>358</v>
      </c>
    </row>
    <row r="24" spans="1:14" ht="12.75" customHeight="1">
      <c r="A24" s="66" t="s">
        <v>49</v>
      </c>
      <c r="B24" s="51" t="s">
        <v>113</v>
      </c>
      <c r="C24" s="51" t="s">
        <v>26</v>
      </c>
      <c r="D24" s="51" t="s">
        <v>189</v>
      </c>
      <c r="E24" s="53" t="s">
        <v>254</v>
      </c>
      <c r="F24" s="54" t="s">
        <v>309</v>
      </c>
      <c r="G24" s="54">
        <v>45657</v>
      </c>
      <c r="H24" s="55">
        <f>+Tabla1[[#This Row],[FECHA DE TERMINACIÓN DEL CONTRATO ]]-Tabla1[[#This Row],[FECHA DE INICIO DEL CONTRATO ]]</f>
        <v>349</v>
      </c>
      <c r="I24" s="58">
        <v>94458000</v>
      </c>
      <c r="J24" s="69">
        <v>4.0114613180515762E-2</v>
      </c>
      <c r="K24" s="42">
        <v>4368000</v>
      </c>
      <c r="L24" s="57">
        <f>+Tabla1[[#This Row],[VALOR DEL CONTRATO INICIAL ]]-Tabla1[[#This Row],[RECURSOS TOTALES PAGADOS ]]</f>
        <v>90090000</v>
      </c>
      <c r="M24" s="43"/>
      <c r="N24" s="51" t="s">
        <v>359</v>
      </c>
    </row>
    <row r="25" spans="1:14" ht="12.75" customHeight="1">
      <c r="A25" s="66" t="s">
        <v>50</v>
      </c>
      <c r="B25" s="51" t="s">
        <v>147</v>
      </c>
      <c r="C25" s="51" t="s">
        <v>26</v>
      </c>
      <c r="D25" s="51" t="s">
        <v>190</v>
      </c>
      <c r="E25" s="53" t="s">
        <v>255</v>
      </c>
      <c r="F25" s="54" t="s">
        <v>309</v>
      </c>
      <c r="G25" s="54">
        <v>45657</v>
      </c>
      <c r="H25" s="55">
        <f>+Tabla1[[#This Row],[FECHA DE TERMINACIÓN DEL CONTRATO ]]-Tabla1[[#This Row],[FECHA DE INICIO DEL CONTRATO ]]</f>
        <v>349</v>
      </c>
      <c r="I25" s="58">
        <v>102618976</v>
      </c>
      <c r="J25" s="69">
        <v>4.0114613180515762E-2</v>
      </c>
      <c r="K25" s="42">
        <v>4745376</v>
      </c>
      <c r="L25" s="57">
        <f>+Tabla1[[#This Row],[VALOR DEL CONTRATO INICIAL ]]-Tabla1[[#This Row],[RECURSOS TOTALES PAGADOS ]]</f>
        <v>97873600</v>
      </c>
      <c r="M25" s="43"/>
      <c r="N25" s="51" t="s">
        <v>360</v>
      </c>
    </row>
    <row r="26" spans="1:14" ht="12.75" customHeight="1">
      <c r="A26" s="66" t="s">
        <v>51</v>
      </c>
      <c r="B26" s="51" t="s">
        <v>114</v>
      </c>
      <c r="C26" s="51" t="s">
        <v>26</v>
      </c>
      <c r="D26" s="51" t="s">
        <v>191</v>
      </c>
      <c r="E26" s="53" t="s">
        <v>256</v>
      </c>
      <c r="F26" s="54" t="s">
        <v>307</v>
      </c>
      <c r="G26" s="54">
        <v>45657</v>
      </c>
      <c r="H26" s="55">
        <f>+Tabla1[[#This Row],[FECHA DE TERMINACIÓN DEL CONTRATO ]]-Tabla1[[#This Row],[FECHA DE INICIO DEL CONTRATO ]]</f>
        <v>350</v>
      </c>
      <c r="I26" s="58">
        <v>72244800</v>
      </c>
      <c r="J26" s="69">
        <v>4.2857142857142858E-2</v>
      </c>
      <c r="K26" s="42">
        <v>3340800</v>
      </c>
      <c r="L26" s="57">
        <f>+Tabla1[[#This Row],[VALOR DEL CONTRATO INICIAL ]]-Tabla1[[#This Row],[RECURSOS TOTALES PAGADOS ]]</f>
        <v>68904000</v>
      </c>
      <c r="M26" s="43"/>
      <c r="N26" s="51" t="s">
        <v>361</v>
      </c>
    </row>
    <row r="27" spans="1:14" ht="12.75" customHeight="1">
      <c r="A27" s="66" t="s">
        <v>52</v>
      </c>
      <c r="B27" s="51" t="s">
        <v>115</v>
      </c>
      <c r="C27" s="51" t="s">
        <v>26</v>
      </c>
      <c r="D27" s="51" t="s">
        <v>192</v>
      </c>
      <c r="E27" s="53" t="s">
        <v>257</v>
      </c>
      <c r="F27" s="54" t="s">
        <v>311</v>
      </c>
      <c r="G27" s="54">
        <v>45657</v>
      </c>
      <c r="H27" s="55">
        <f>+Tabla1[[#This Row],[FECHA DE TERMINACIÓN DEL CONTRATO ]]-Tabla1[[#This Row],[FECHA DE INICIO DEL CONTRATO ]]</f>
        <v>347</v>
      </c>
      <c r="I27" s="58">
        <v>139831990</v>
      </c>
      <c r="J27" s="69">
        <v>3.4582132564841501E-2</v>
      </c>
      <c r="K27" s="42">
        <v>0</v>
      </c>
      <c r="L27" s="57">
        <f>+Tabla1[[#This Row],[VALOR DEL CONTRATO INICIAL ]]-Tabla1[[#This Row],[RECURSOS TOTALES PAGADOS ]]</f>
        <v>139831990</v>
      </c>
      <c r="M27" s="43"/>
      <c r="N27" s="51" t="s">
        <v>362</v>
      </c>
    </row>
    <row r="28" spans="1:14" ht="12.75" customHeight="1">
      <c r="A28" s="66" t="s">
        <v>53</v>
      </c>
      <c r="B28" s="51" t="s">
        <v>148</v>
      </c>
      <c r="C28" s="51" t="s">
        <v>26</v>
      </c>
      <c r="D28" s="51" t="s">
        <v>193</v>
      </c>
      <c r="E28" s="53" t="s">
        <v>258</v>
      </c>
      <c r="F28" s="54" t="s">
        <v>312</v>
      </c>
      <c r="G28" s="54" t="s">
        <v>327</v>
      </c>
      <c r="H28" s="55">
        <f>+Tabla1[[#This Row],[FECHA DE TERMINACIÓN DEL CONTRATO ]]-Tabla1[[#This Row],[FECHA DE INICIO DEL CONTRATO ]]</f>
        <v>316</v>
      </c>
      <c r="I28" s="58">
        <v>109620000</v>
      </c>
      <c r="J28" s="69">
        <v>3.4810126582278479E-2</v>
      </c>
      <c r="K28" s="42">
        <v>4524000</v>
      </c>
      <c r="L28" s="57">
        <f>+Tabla1[[#This Row],[VALOR DEL CONTRATO INICIAL ]]-Tabla1[[#This Row],[RECURSOS TOTALES PAGADOS ]]</f>
        <v>105096000</v>
      </c>
      <c r="M28" s="43"/>
      <c r="N28" s="51" t="s">
        <v>363</v>
      </c>
    </row>
    <row r="29" spans="1:14" ht="12.75" customHeight="1">
      <c r="A29" s="66" t="s">
        <v>54</v>
      </c>
      <c r="B29" s="51" t="s">
        <v>149</v>
      </c>
      <c r="C29" s="51" t="s">
        <v>26</v>
      </c>
      <c r="D29" s="51" t="s">
        <v>194</v>
      </c>
      <c r="E29" s="53" t="s">
        <v>259</v>
      </c>
      <c r="F29" s="54" t="s">
        <v>312</v>
      </c>
      <c r="G29" s="54">
        <v>45657</v>
      </c>
      <c r="H29" s="55">
        <f>+Tabla1[[#This Row],[FECHA DE TERMINACIÓN DEL CONTRATO ]]-Tabla1[[#This Row],[FECHA DE INICIO DEL CONTRATO ]]</f>
        <v>346</v>
      </c>
      <c r="I29" s="58">
        <v>132066000</v>
      </c>
      <c r="J29" s="69">
        <v>3.1791907514450865E-2</v>
      </c>
      <c r="K29" s="42">
        <v>0</v>
      </c>
      <c r="L29" s="57">
        <f>+Tabla1[[#This Row],[VALOR DEL CONTRATO INICIAL ]]-Tabla1[[#This Row],[RECURSOS TOTALES PAGADOS ]]</f>
        <v>132066000</v>
      </c>
      <c r="M29" s="43"/>
      <c r="N29" s="51" t="s">
        <v>364</v>
      </c>
    </row>
    <row r="30" spans="1:14" ht="12.75" customHeight="1">
      <c r="A30" s="66" t="s">
        <v>55</v>
      </c>
      <c r="B30" s="51" t="s">
        <v>150</v>
      </c>
      <c r="C30" s="51" t="s">
        <v>26</v>
      </c>
      <c r="D30" s="51" t="s">
        <v>195</v>
      </c>
      <c r="E30" s="53" t="s">
        <v>260</v>
      </c>
      <c r="F30" s="54" t="s">
        <v>312</v>
      </c>
      <c r="G30" s="54" t="s">
        <v>327</v>
      </c>
      <c r="H30" s="55">
        <f>+Tabla1[[#This Row],[FECHA DE TERMINACIÓN DEL CONTRATO ]]-Tabla1[[#This Row],[FECHA DE INICIO DEL CONTRATO ]]</f>
        <v>316</v>
      </c>
      <c r="I30" s="58">
        <v>36855000</v>
      </c>
      <c r="J30" s="69">
        <v>3.4810126582278479E-2</v>
      </c>
      <c r="K30" s="42">
        <v>1521000</v>
      </c>
      <c r="L30" s="57">
        <f>+Tabla1[[#This Row],[VALOR DEL CONTRATO INICIAL ]]-Tabla1[[#This Row],[RECURSOS TOTALES PAGADOS ]]</f>
        <v>35334000</v>
      </c>
      <c r="M30" s="43"/>
      <c r="N30" s="51" t="s">
        <v>365</v>
      </c>
    </row>
    <row r="31" spans="1:14" ht="12.75" customHeight="1">
      <c r="A31" s="66" t="s">
        <v>56</v>
      </c>
      <c r="B31" s="51" t="s">
        <v>116</v>
      </c>
      <c r="C31" s="51" t="s">
        <v>26</v>
      </c>
      <c r="D31" s="51" t="s">
        <v>196</v>
      </c>
      <c r="E31" s="53" t="s">
        <v>261</v>
      </c>
      <c r="F31" s="54" t="s">
        <v>313</v>
      </c>
      <c r="G31" s="54" t="s">
        <v>328</v>
      </c>
      <c r="H31" s="55">
        <f>+Tabla1[[#This Row],[FECHA DE TERMINACIÓN DEL CONTRATO ]]-Tabla1[[#This Row],[FECHA DE INICIO DEL CONTRATO ]]</f>
        <v>257</v>
      </c>
      <c r="I31" s="58">
        <v>88740000</v>
      </c>
      <c r="J31" s="69">
        <v>5.0583657587548639E-2</v>
      </c>
      <c r="K31" s="42">
        <v>5220000</v>
      </c>
      <c r="L31" s="57">
        <f>+Tabla1[[#This Row],[VALOR DEL CONTRATO INICIAL ]]-Tabla1[[#This Row],[RECURSOS TOTALES PAGADOS ]]</f>
        <v>83520000</v>
      </c>
      <c r="M31" s="43"/>
      <c r="N31" s="51" t="s">
        <v>366</v>
      </c>
    </row>
    <row r="32" spans="1:14" ht="12.75" customHeight="1">
      <c r="A32" s="66" t="s">
        <v>57</v>
      </c>
      <c r="B32" s="51" t="s">
        <v>117</v>
      </c>
      <c r="C32" s="51" t="s">
        <v>26</v>
      </c>
      <c r="D32" s="51" t="s">
        <v>197</v>
      </c>
      <c r="E32" s="53" t="s">
        <v>262</v>
      </c>
      <c r="F32" s="54" t="s">
        <v>312</v>
      </c>
      <c r="G32" s="54">
        <v>45657</v>
      </c>
      <c r="H32" s="55">
        <f>+Tabla1[[#This Row],[FECHA DE TERMINACIÓN DEL CONTRATO ]]-Tabla1[[#This Row],[FECHA DE INICIO DEL CONTRATO ]]</f>
        <v>346</v>
      </c>
      <c r="I32" s="58">
        <v>178249990</v>
      </c>
      <c r="J32" s="69">
        <v>3.1791907514450865E-2</v>
      </c>
      <c r="K32" s="42">
        <v>0</v>
      </c>
      <c r="L32" s="57">
        <f>+Tabla1[[#This Row],[VALOR DEL CONTRATO INICIAL ]]-Tabla1[[#This Row],[RECURSOS TOTALES PAGADOS ]]</f>
        <v>178249990</v>
      </c>
      <c r="M32" s="43"/>
      <c r="N32" s="51" t="s">
        <v>367</v>
      </c>
    </row>
    <row r="33" spans="1:14" ht="12.75" customHeight="1">
      <c r="A33" s="66" t="s">
        <v>58</v>
      </c>
      <c r="B33" s="51" t="s">
        <v>118</v>
      </c>
      <c r="C33" s="51" t="s">
        <v>26</v>
      </c>
      <c r="D33" s="51" t="s">
        <v>198</v>
      </c>
      <c r="E33" s="53" t="s">
        <v>263</v>
      </c>
      <c r="F33" s="54" t="s">
        <v>311</v>
      </c>
      <c r="G33" s="54">
        <v>45657</v>
      </c>
      <c r="H33" s="55">
        <f>+Tabla1[[#This Row],[FECHA DE TERMINACIÓN DEL CONTRATO ]]-Tabla1[[#This Row],[FECHA DE INICIO DEL CONTRATO ]]</f>
        <v>347</v>
      </c>
      <c r="I33" s="58">
        <v>32199995</v>
      </c>
      <c r="J33" s="69">
        <v>3.4582132564841501E-2</v>
      </c>
      <c r="K33" s="42">
        <v>0</v>
      </c>
      <c r="L33" s="57">
        <f>+Tabla1[[#This Row],[VALOR DEL CONTRATO INICIAL ]]-Tabla1[[#This Row],[RECURSOS TOTALES PAGADOS ]]</f>
        <v>32199995</v>
      </c>
      <c r="M33" s="43"/>
      <c r="N33" s="51" t="s">
        <v>368</v>
      </c>
    </row>
    <row r="34" spans="1:14" ht="12.75" customHeight="1">
      <c r="A34" s="66" t="s">
        <v>59</v>
      </c>
      <c r="B34" s="51" t="s">
        <v>119</v>
      </c>
      <c r="C34" s="51" t="s">
        <v>26</v>
      </c>
      <c r="D34" s="51" t="s">
        <v>199</v>
      </c>
      <c r="E34" s="53" t="s">
        <v>264</v>
      </c>
      <c r="F34" s="54" t="s">
        <v>314</v>
      </c>
      <c r="G34" s="54">
        <v>45657</v>
      </c>
      <c r="H34" s="55">
        <f>+Tabla1[[#This Row],[FECHA DE TERMINACIÓN DEL CONTRATO ]]-Tabla1[[#This Row],[FECHA DE INICIO DEL CONTRATO ]]</f>
        <v>342</v>
      </c>
      <c r="I34" s="58">
        <v>113333330</v>
      </c>
      <c r="J34" s="69">
        <v>2.046783625730994E-2</v>
      </c>
      <c r="K34" s="42">
        <v>0</v>
      </c>
      <c r="L34" s="57">
        <f>+Tabla1[[#This Row],[VALOR DEL CONTRATO INICIAL ]]-Tabla1[[#This Row],[RECURSOS TOTALES PAGADOS ]]</f>
        <v>113333330</v>
      </c>
      <c r="M34" s="43"/>
      <c r="N34" s="51" t="s">
        <v>369</v>
      </c>
    </row>
    <row r="35" spans="1:14" ht="12.75" customHeight="1">
      <c r="A35" s="66" t="s">
        <v>60</v>
      </c>
      <c r="B35" s="51" t="s">
        <v>412</v>
      </c>
      <c r="C35" s="51" t="s">
        <v>26</v>
      </c>
      <c r="D35" s="51" t="s">
        <v>200</v>
      </c>
      <c r="E35" s="53">
        <v>84459240</v>
      </c>
      <c r="F35" s="54" t="s">
        <v>309</v>
      </c>
      <c r="G35" s="54" t="s">
        <v>329</v>
      </c>
      <c r="H35" s="55">
        <f>+Tabla1[[#This Row],[FECHA DE TERMINACIÓN DEL CONTRATO ]]-Tabla1[[#This Row],[FECHA DE INICIO DEL CONTRATO ]]</f>
        <v>182</v>
      </c>
      <c r="I35" s="58">
        <v>120666000</v>
      </c>
      <c r="J35" s="69">
        <v>7.6923076923076927E-2</v>
      </c>
      <c r="K35" s="42">
        <v>0</v>
      </c>
      <c r="L35" s="57">
        <f>+Tabla1[[#This Row],[VALOR DEL CONTRATO INICIAL ]]-Tabla1[[#This Row],[RECURSOS TOTALES PAGADOS ]]</f>
        <v>120666000</v>
      </c>
      <c r="M35" s="43"/>
      <c r="N35" s="60" t="s">
        <v>370</v>
      </c>
    </row>
    <row r="36" spans="1:14" ht="12.75" customHeight="1">
      <c r="A36" s="66" t="s">
        <v>61</v>
      </c>
      <c r="B36" s="51" t="s">
        <v>151</v>
      </c>
      <c r="C36" s="51" t="s">
        <v>26</v>
      </c>
      <c r="D36" s="51" t="s">
        <v>201</v>
      </c>
      <c r="E36" s="53" t="s">
        <v>265</v>
      </c>
      <c r="F36" s="54" t="s">
        <v>309</v>
      </c>
      <c r="G36" s="54">
        <v>45657</v>
      </c>
      <c r="H36" s="55">
        <f>+Tabla1[[#This Row],[FECHA DE TERMINACIÓN DEL CONTRATO ]]-Tabla1[[#This Row],[FECHA DE INICIO DEL CONTRATO ]]</f>
        <v>349</v>
      </c>
      <c r="I36" s="58">
        <v>120060000</v>
      </c>
      <c r="J36" s="69">
        <v>4.0114613180515762E-2</v>
      </c>
      <c r="K36" s="42">
        <v>0</v>
      </c>
      <c r="L36" s="57">
        <f>+Tabla1[[#This Row],[VALOR DEL CONTRATO INICIAL ]]-Tabla1[[#This Row],[RECURSOS TOTALES PAGADOS ]]</f>
        <v>120060000</v>
      </c>
      <c r="M36" s="43"/>
      <c r="N36" s="51" t="s">
        <v>371</v>
      </c>
    </row>
    <row r="37" spans="1:14" ht="12.75" customHeight="1">
      <c r="A37" s="66" t="s">
        <v>62</v>
      </c>
      <c r="B37" s="51" t="s">
        <v>120</v>
      </c>
      <c r="C37" s="51" t="s">
        <v>26</v>
      </c>
      <c r="D37" s="51" t="s">
        <v>202</v>
      </c>
      <c r="E37" s="53" t="s">
        <v>266</v>
      </c>
      <c r="F37" s="54" t="s">
        <v>309</v>
      </c>
      <c r="G37" s="54">
        <v>45657</v>
      </c>
      <c r="H37" s="55">
        <f>+Tabla1[[#This Row],[FECHA DE TERMINACIÓN DEL CONTRATO ]]-Tabla1[[#This Row],[FECHA DE INICIO DEL CONTRATO ]]</f>
        <v>349</v>
      </c>
      <c r="I37" s="58">
        <v>132250000</v>
      </c>
      <c r="J37" s="69">
        <v>4.0114613180515762E-2</v>
      </c>
      <c r="K37" s="42">
        <v>0</v>
      </c>
      <c r="L37" s="57">
        <f>+Tabla1[[#This Row],[VALOR DEL CONTRATO INICIAL ]]-Tabla1[[#This Row],[RECURSOS TOTALES PAGADOS ]]</f>
        <v>132250000</v>
      </c>
      <c r="M37" s="43"/>
      <c r="N37" s="51" t="s">
        <v>372</v>
      </c>
    </row>
    <row r="38" spans="1:14" ht="12.75" customHeight="1">
      <c r="A38" s="66" t="s">
        <v>63</v>
      </c>
      <c r="B38" s="51" t="s">
        <v>121</v>
      </c>
      <c r="C38" s="51" t="s">
        <v>26</v>
      </c>
      <c r="D38" s="51" t="s">
        <v>203</v>
      </c>
      <c r="E38" s="53" t="s">
        <v>267</v>
      </c>
      <c r="F38" s="54" t="s">
        <v>309</v>
      </c>
      <c r="G38" s="54">
        <v>45657</v>
      </c>
      <c r="H38" s="55">
        <f>+Tabla1[[#This Row],[FECHA DE TERMINACIÓN DEL CONTRATO ]]-Tabla1[[#This Row],[FECHA DE INICIO DEL CONTRATO ]]</f>
        <v>349</v>
      </c>
      <c r="I38" s="58">
        <v>97750000</v>
      </c>
      <c r="J38" s="69">
        <v>4.0114613180515762E-2</v>
      </c>
      <c r="K38" s="42">
        <v>4250000</v>
      </c>
      <c r="L38" s="57">
        <f>+Tabla1[[#This Row],[VALOR DEL CONTRATO INICIAL ]]-Tabla1[[#This Row],[RECURSOS TOTALES PAGADOS ]]</f>
        <v>93500000</v>
      </c>
      <c r="M38" s="43"/>
      <c r="N38" s="51" t="s">
        <v>373</v>
      </c>
    </row>
    <row r="39" spans="1:14" ht="12.75" customHeight="1">
      <c r="A39" s="66" t="s">
        <v>64</v>
      </c>
      <c r="B39" s="51" t="s">
        <v>413</v>
      </c>
      <c r="C39" s="51" t="s">
        <v>26</v>
      </c>
      <c r="D39" s="51" t="s">
        <v>204</v>
      </c>
      <c r="E39" s="53">
        <v>51783718</v>
      </c>
      <c r="F39" s="54" t="s">
        <v>309</v>
      </c>
      <c r="G39" s="54">
        <v>45657</v>
      </c>
      <c r="H39" s="55">
        <f>+Tabla1[[#This Row],[FECHA DE TERMINACIÓN DEL CONTRATO ]]-Tabla1[[#This Row],[FECHA DE INICIO DEL CONTRATO ]]</f>
        <v>349</v>
      </c>
      <c r="I39" s="58">
        <v>69000000</v>
      </c>
      <c r="J39" s="69">
        <v>4.0114613180515762E-2</v>
      </c>
      <c r="K39" s="42">
        <v>3000000</v>
      </c>
      <c r="L39" s="57">
        <f>+Tabla1[[#This Row],[VALOR DEL CONTRATO INICIAL ]]-Tabla1[[#This Row],[RECURSOS TOTALES PAGADOS ]]</f>
        <v>66000000</v>
      </c>
      <c r="M39" s="43"/>
      <c r="N39" s="60" t="s">
        <v>374</v>
      </c>
    </row>
    <row r="40" spans="1:14" ht="12.75" customHeight="1">
      <c r="A40" s="66" t="s">
        <v>65</v>
      </c>
      <c r="B40" s="51" t="s">
        <v>414</v>
      </c>
      <c r="C40" s="51" t="s">
        <v>26</v>
      </c>
      <c r="D40" s="51" t="s">
        <v>205</v>
      </c>
      <c r="E40" s="53">
        <v>1010239354</v>
      </c>
      <c r="F40" s="54" t="s">
        <v>313</v>
      </c>
      <c r="G40" s="54" t="s">
        <v>330</v>
      </c>
      <c r="H40" s="55">
        <f>+Tabla1[[#This Row],[FECHA DE TERMINACIÓN DEL CONTRATO ]]-Tabla1[[#This Row],[FECHA DE INICIO DEL CONTRATO ]]</f>
        <v>43</v>
      </c>
      <c r="I40" s="58">
        <v>9604800</v>
      </c>
      <c r="J40" s="69">
        <v>0.30232558139534882</v>
      </c>
      <c r="K40" s="42">
        <v>0</v>
      </c>
      <c r="L40" s="57">
        <f>+Tabla1[[#This Row],[VALOR DEL CONTRATO INICIAL ]]-Tabla1[[#This Row],[RECURSOS TOTALES PAGADOS ]]</f>
        <v>9604800</v>
      </c>
      <c r="M40" s="43"/>
      <c r="N40" s="60" t="s">
        <v>375</v>
      </c>
    </row>
    <row r="41" spans="1:14" ht="12.75" customHeight="1">
      <c r="A41" s="66" t="s">
        <v>66</v>
      </c>
      <c r="B41" s="51" t="s">
        <v>152</v>
      </c>
      <c r="C41" s="51" t="s">
        <v>26</v>
      </c>
      <c r="D41" s="51" t="s">
        <v>206</v>
      </c>
      <c r="E41" s="53" t="s">
        <v>268</v>
      </c>
      <c r="F41" s="54" t="s">
        <v>313</v>
      </c>
      <c r="G41" s="54">
        <v>45657</v>
      </c>
      <c r="H41" s="55">
        <f>+Tabla1[[#This Row],[FECHA DE TERMINACIÓN DEL CONTRATO ]]-Tabla1[[#This Row],[FECHA DE INICIO DEL CONTRATO ]]</f>
        <v>348</v>
      </c>
      <c r="I41" s="58">
        <v>36984000</v>
      </c>
      <c r="J41" s="69">
        <v>3.7356321839080463E-2</v>
      </c>
      <c r="K41" s="42">
        <v>1500800</v>
      </c>
      <c r="L41" s="57">
        <f>+Tabla1[[#This Row],[VALOR DEL CONTRATO INICIAL ]]-Tabla1[[#This Row],[RECURSOS TOTALES PAGADOS ]]</f>
        <v>35483200</v>
      </c>
      <c r="M41" s="43"/>
      <c r="N41" s="51" t="s">
        <v>376</v>
      </c>
    </row>
    <row r="42" spans="1:14" ht="12.75" customHeight="1">
      <c r="A42" s="66" t="s">
        <v>67</v>
      </c>
      <c r="B42" s="51" t="s">
        <v>153</v>
      </c>
      <c r="C42" s="51" t="s">
        <v>26</v>
      </c>
      <c r="D42" s="51" t="s">
        <v>207</v>
      </c>
      <c r="E42" s="53" t="s">
        <v>269</v>
      </c>
      <c r="F42" s="54" t="s">
        <v>311</v>
      </c>
      <c r="G42" s="54">
        <v>45657</v>
      </c>
      <c r="H42" s="55">
        <f>+Tabla1[[#This Row],[FECHA DE TERMINACIÓN DEL CONTRATO ]]-Tabla1[[#This Row],[FECHA DE INICIO DEL CONTRATO ]]</f>
        <v>347</v>
      </c>
      <c r="I42" s="58">
        <v>73968000</v>
      </c>
      <c r="J42" s="69">
        <v>3.4582132564841501E-2</v>
      </c>
      <c r="K42" s="42">
        <v>0</v>
      </c>
      <c r="L42" s="57">
        <f>+Tabla1[[#This Row],[VALOR DEL CONTRATO INICIAL ]]-Tabla1[[#This Row],[RECURSOS TOTALES PAGADOS ]]</f>
        <v>73968000</v>
      </c>
      <c r="M42" s="43"/>
      <c r="N42" s="51" t="s">
        <v>377</v>
      </c>
    </row>
    <row r="43" spans="1:14" ht="12.75" customHeight="1">
      <c r="A43" s="66" t="s">
        <v>68</v>
      </c>
      <c r="B43" s="51" t="s">
        <v>122</v>
      </c>
      <c r="C43" s="51" t="s">
        <v>26</v>
      </c>
      <c r="D43" s="51" t="s">
        <v>208</v>
      </c>
      <c r="E43" s="53" t="s">
        <v>270</v>
      </c>
      <c r="F43" s="54" t="s">
        <v>313</v>
      </c>
      <c r="G43" s="54">
        <v>45657</v>
      </c>
      <c r="H43" s="55">
        <f>+Tabla1[[#This Row],[FECHA DE TERMINACIÓN DEL CONTRATO ]]-Tabla1[[#This Row],[FECHA DE INICIO DEL CONTRATO ]]</f>
        <v>348</v>
      </c>
      <c r="I43" s="58">
        <v>104788000</v>
      </c>
      <c r="J43" s="69">
        <v>3.7356321839080463E-2</v>
      </c>
      <c r="K43" s="42">
        <v>0</v>
      </c>
      <c r="L43" s="57">
        <f>+Tabla1[[#This Row],[VALOR DEL CONTRATO INICIAL ]]-Tabla1[[#This Row],[RECURSOS TOTALES PAGADOS ]]</f>
        <v>104788000</v>
      </c>
      <c r="M43" s="43"/>
      <c r="N43" s="51" t="s">
        <v>378</v>
      </c>
    </row>
    <row r="44" spans="1:14" ht="12.75" customHeight="1">
      <c r="A44" s="66" t="s">
        <v>69</v>
      </c>
      <c r="B44" s="51" t="s">
        <v>123</v>
      </c>
      <c r="C44" s="51" t="s">
        <v>26</v>
      </c>
      <c r="D44" s="51" t="s">
        <v>209</v>
      </c>
      <c r="E44" s="53" t="s">
        <v>271</v>
      </c>
      <c r="F44" s="54" t="s">
        <v>313</v>
      </c>
      <c r="G44" s="54" t="s">
        <v>331</v>
      </c>
      <c r="H44" s="55">
        <f>+Tabla1[[#This Row],[FECHA DE TERMINACIÓN DEL CONTRATO ]]-Tabla1[[#This Row],[FECHA DE INICIO DEL CONTRATO ]]</f>
        <v>330</v>
      </c>
      <c r="I44" s="58">
        <v>97800000</v>
      </c>
      <c r="J44" s="69">
        <v>3.9393939393939391E-2</v>
      </c>
      <c r="K44" s="42">
        <v>0</v>
      </c>
      <c r="L44" s="57">
        <f>+Tabla1[[#This Row],[VALOR DEL CONTRATO INICIAL ]]-Tabla1[[#This Row],[RECURSOS TOTALES PAGADOS ]]</f>
        <v>97800000</v>
      </c>
      <c r="M44" s="43"/>
      <c r="N44" s="51" t="s">
        <v>379</v>
      </c>
    </row>
    <row r="45" spans="1:14" ht="12.75" customHeight="1">
      <c r="A45" s="66" t="s">
        <v>70</v>
      </c>
      <c r="B45" s="51" t="s">
        <v>154</v>
      </c>
      <c r="C45" s="51" t="s">
        <v>26</v>
      </c>
      <c r="D45" s="51" t="s">
        <v>210</v>
      </c>
      <c r="E45" s="53" t="s">
        <v>272</v>
      </c>
      <c r="F45" s="54" t="s">
        <v>313</v>
      </c>
      <c r="G45" s="54" t="s">
        <v>331</v>
      </c>
      <c r="H45" s="55">
        <f>+Tabla1[[#This Row],[FECHA DE TERMINACIÓN DEL CONTRATO ]]-Tabla1[[#This Row],[FECHA DE INICIO DEL CONTRATO ]]</f>
        <v>330</v>
      </c>
      <c r="I45" s="58">
        <v>130400000</v>
      </c>
      <c r="J45" s="69">
        <v>3.9393939393939391E-2</v>
      </c>
      <c r="K45" s="42">
        <v>5600000</v>
      </c>
      <c r="L45" s="57">
        <f>+Tabla1[[#This Row],[VALOR DEL CONTRATO INICIAL ]]-Tabla1[[#This Row],[RECURSOS TOTALES PAGADOS ]]</f>
        <v>124800000</v>
      </c>
      <c r="M45" s="43"/>
      <c r="N45" s="51" t="s">
        <v>380</v>
      </c>
    </row>
    <row r="46" spans="1:14" ht="12.75" customHeight="1">
      <c r="A46" s="66" t="s">
        <v>71</v>
      </c>
      <c r="B46" s="51" t="s">
        <v>155</v>
      </c>
      <c r="C46" s="51" t="s">
        <v>26</v>
      </c>
      <c r="D46" s="51" t="s">
        <v>211</v>
      </c>
      <c r="E46" s="53" t="s">
        <v>273</v>
      </c>
      <c r="F46" s="54" t="s">
        <v>313</v>
      </c>
      <c r="G46" s="54">
        <v>45657</v>
      </c>
      <c r="H46" s="55">
        <f>+Tabla1[[#This Row],[FECHA DE TERMINACIÓN DEL CONTRATO ]]-Tabla1[[#This Row],[FECHA DE INICIO DEL CONTRATO ]]</f>
        <v>348</v>
      </c>
      <c r="I46" s="58">
        <v>115468625</v>
      </c>
      <c r="J46" s="69">
        <v>3.7356321839080463E-2</v>
      </c>
      <c r="K46" s="42">
        <v>0</v>
      </c>
      <c r="L46" s="57">
        <f>+Tabla1[[#This Row],[VALOR DEL CONTRATO INICIAL ]]-Tabla1[[#This Row],[RECURSOS TOTALES PAGADOS ]]</f>
        <v>115468625</v>
      </c>
      <c r="M46" s="43"/>
      <c r="N46" s="51" t="s">
        <v>381</v>
      </c>
    </row>
    <row r="47" spans="1:14" ht="12.75" customHeight="1">
      <c r="A47" s="66" t="s">
        <v>72</v>
      </c>
      <c r="B47" s="51" t="s">
        <v>124</v>
      </c>
      <c r="C47" s="51" t="s">
        <v>26</v>
      </c>
      <c r="D47" s="51" t="s">
        <v>211</v>
      </c>
      <c r="E47" s="53" t="s">
        <v>274</v>
      </c>
      <c r="F47" s="54" t="s">
        <v>311</v>
      </c>
      <c r="G47" s="54">
        <v>45657</v>
      </c>
      <c r="H47" s="55">
        <f>+Tabla1[[#This Row],[FECHA DE TERMINACIÓN DEL CONTRATO ]]-Tabla1[[#This Row],[FECHA DE INICIO DEL CONTRATO ]]</f>
        <v>347</v>
      </c>
      <c r="I47" s="58">
        <v>115468625</v>
      </c>
      <c r="J47" s="69">
        <v>3.4582132564841501E-2</v>
      </c>
      <c r="K47" s="42">
        <v>4363632</v>
      </c>
      <c r="L47" s="57">
        <f>+Tabla1[[#This Row],[VALOR DEL CONTRATO INICIAL ]]-Tabla1[[#This Row],[RECURSOS TOTALES PAGADOS ]]</f>
        <v>111104993</v>
      </c>
      <c r="M47" s="43"/>
      <c r="N47" s="51" t="s">
        <v>382</v>
      </c>
    </row>
    <row r="48" spans="1:14" ht="12.75" customHeight="1">
      <c r="A48" s="66" t="s">
        <v>73</v>
      </c>
      <c r="B48" s="51" t="s">
        <v>156</v>
      </c>
      <c r="C48" s="51" t="s">
        <v>26</v>
      </c>
      <c r="D48" s="51" t="s">
        <v>212</v>
      </c>
      <c r="E48" s="53" t="s">
        <v>275</v>
      </c>
      <c r="F48" s="54" t="s">
        <v>311</v>
      </c>
      <c r="G48" s="54">
        <v>45657</v>
      </c>
      <c r="H48" s="55">
        <f>+Tabla1[[#This Row],[FECHA DE TERMINACIÓN DEL CONTRATO ]]-Tabla1[[#This Row],[FECHA DE INICIO DEL CONTRATO ]]</f>
        <v>347</v>
      </c>
      <c r="I48" s="58">
        <v>115468625</v>
      </c>
      <c r="J48" s="69">
        <v>3.4582132564841501E-2</v>
      </c>
      <c r="K48" s="42">
        <v>4363632</v>
      </c>
      <c r="L48" s="57">
        <f>+Tabla1[[#This Row],[VALOR DEL CONTRATO INICIAL ]]-Tabla1[[#This Row],[RECURSOS TOTALES PAGADOS ]]</f>
        <v>111104993</v>
      </c>
      <c r="M48" s="43"/>
      <c r="N48" s="51" t="s">
        <v>383</v>
      </c>
    </row>
    <row r="49" spans="1:14" ht="12.75" customHeight="1">
      <c r="A49" s="66" t="s">
        <v>74</v>
      </c>
      <c r="B49" s="51" t="s">
        <v>125</v>
      </c>
      <c r="C49" s="51" t="s">
        <v>26</v>
      </c>
      <c r="D49" s="51" t="s">
        <v>211</v>
      </c>
      <c r="E49" s="53" t="s">
        <v>276</v>
      </c>
      <c r="F49" s="54" t="s">
        <v>311</v>
      </c>
      <c r="G49" s="54">
        <v>45657</v>
      </c>
      <c r="H49" s="55">
        <f>+Tabla1[[#This Row],[FECHA DE TERMINACIÓN DEL CONTRATO ]]-Tabla1[[#This Row],[FECHA DE INICIO DEL CONTRATO ]]</f>
        <v>347</v>
      </c>
      <c r="I49" s="58">
        <v>115468625</v>
      </c>
      <c r="J49" s="69">
        <v>3.4582132564841501E-2</v>
      </c>
      <c r="K49" s="42">
        <v>4363632</v>
      </c>
      <c r="L49" s="57">
        <f>+Tabla1[[#This Row],[VALOR DEL CONTRATO INICIAL ]]-Tabla1[[#This Row],[RECURSOS TOTALES PAGADOS ]]</f>
        <v>111104993</v>
      </c>
      <c r="M49" s="43"/>
      <c r="N49" s="51" t="s">
        <v>384</v>
      </c>
    </row>
    <row r="50" spans="1:14" ht="12.75" customHeight="1">
      <c r="A50" s="66" t="s">
        <v>75</v>
      </c>
      <c r="B50" s="51" t="s">
        <v>126</v>
      </c>
      <c r="C50" s="51" t="s">
        <v>26</v>
      </c>
      <c r="D50" s="51" t="s">
        <v>213</v>
      </c>
      <c r="E50" s="53" t="s">
        <v>277</v>
      </c>
      <c r="F50" s="54" t="s">
        <v>313</v>
      </c>
      <c r="G50" s="54">
        <v>45657</v>
      </c>
      <c r="H50" s="55">
        <f>+Tabla1[[#This Row],[FECHA DE TERMINACIÓN DEL CONTRATO ]]-Tabla1[[#This Row],[FECHA DE INICIO DEL CONTRATO ]]</f>
        <v>348</v>
      </c>
      <c r="I50" s="58">
        <v>115468625</v>
      </c>
      <c r="J50" s="69">
        <v>3.7356321839080463E-2</v>
      </c>
      <c r="K50" s="42">
        <v>0</v>
      </c>
      <c r="L50" s="57">
        <f>+Tabla1[[#This Row],[VALOR DEL CONTRATO INICIAL ]]-Tabla1[[#This Row],[RECURSOS TOTALES PAGADOS ]]</f>
        <v>115468625</v>
      </c>
      <c r="M50" s="43"/>
      <c r="N50" s="51" t="s">
        <v>385</v>
      </c>
    </row>
    <row r="51" spans="1:14" ht="12.75" customHeight="1">
      <c r="A51" s="66" t="s">
        <v>76</v>
      </c>
      <c r="B51" s="51" t="s">
        <v>127</v>
      </c>
      <c r="C51" s="51" t="s">
        <v>26</v>
      </c>
      <c r="D51" s="51" t="s">
        <v>211</v>
      </c>
      <c r="E51" s="53" t="s">
        <v>278</v>
      </c>
      <c r="F51" s="54" t="s">
        <v>311</v>
      </c>
      <c r="G51" s="54">
        <v>45657</v>
      </c>
      <c r="H51" s="55">
        <f>+Tabla1[[#This Row],[FECHA DE TERMINACIÓN DEL CONTRATO ]]-Tabla1[[#This Row],[FECHA DE INICIO DEL CONTRATO ]]</f>
        <v>347</v>
      </c>
      <c r="I51" s="58">
        <v>115468625</v>
      </c>
      <c r="J51" s="69">
        <v>3.4582132564841501E-2</v>
      </c>
      <c r="K51" s="42">
        <v>0</v>
      </c>
      <c r="L51" s="57">
        <f>+Tabla1[[#This Row],[VALOR DEL CONTRATO INICIAL ]]-Tabla1[[#This Row],[RECURSOS TOTALES PAGADOS ]]</f>
        <v>115468625</v>
      </c>
      <c r="M51" s="43"/>
      <c r="N51" s="51" t="s">
        <v>386</v>
      </c>
    </row>
    <row r="52" spans="1:14" ht="12.75" customHeight="1">
      <c r="A52" s="66" t="s">
        <v>77</v>
      </c>
      <c r="B52" s="51" t="s">
        <v>416</v>
      </c>
      <c r="C52" s="51" t="s">
        <v>26</v>
      </c>
      <c r="D52" s="51" t="s">
        <v>214</v>
      </c>
      <c r="E52" s="53" t="s">
        <v>279</v>
      </c>
      <c r="F52" s="54" t="s">
        <v>313</v>
      </c>
      <c r="G52" s="54">
        <v>45657</v>
      </c>
      <c r="H52" s="55">
        <f>+Tabla1[[#This Row],[FECHA DE TERMINACIÓN DEL CONTRATO ]]-Tabla1[[#This Row],[FECHA DE INICIO DEL CONTRATO ]]</f>
        <v>348</v>
      </c>
      <c r="I52" s="58">
        <v>128331264</v>
      </c>
      <c r="J52" s="69">
        <v>3.7356321839080463E-2</v>
      </c>
      <c r="K52" s="42">
        <v>0</v>
      </c>
      <c r="L52" s="57">
        <f>+Tabla1[[#This Row],[VALOR DEL CONTRATO INICIAL ]]-Tabla1[[#This Row],[RECURSOS TOTALES PAGADOS ]]</f>
        <v>128331264</v>
      </c>
      <c r="M52" s="43"/>
      <c r="N52" s="60" t="s">
        <v>387</v>
      </c>
    </row>
    <row r="53" spans="1:14" ht="12.75" customHeight="1">
      <c r="A53" s="66" t="s">
        <v>78</v>
      </c>
      <c r="B53" s="51" t="s">
        <v>128</v>
      </c>
      <c r="C53" s="51" t="s">
        <v>26</v>
      </c>
      <c r="D53" s="51" t="s">
        <v>215</v>
      </c>
      <c r="E53" s="53" t="s">
        <v>280</v>
      </c>
      <c r="F53" s="54" t="s">
        <v>313</v>
      </c>
      <c r="G53" s="54">
        <v>45657</v>
      </c>
      <c r="H53" s="55">
        <f>+Tabla1[[#This Row],[FECHA DE TERMINACIÓN DEL CONTRATO ]]-Tabla1[[#This Row],[FECHA DE INICIO DEL CONTRATO ]]</f>
        <v>348</v>
      </c>
      <c r="I53" s="58">
        <v>115498132</v>
      </c>
      <c r="J53" s="69">
        <v>3.7356321839080463E-2</v>
      </c>
      <c r="K53" s="42">
        <v>0</v>
      </c>
      <c r="L53" s="57">
        <f>+Tabla1[[#This Row],[VALOR DEL CONTRATO INICIAL ]]-Tabla1[[#This Row],[RECURSOS TOTALES PAGADOS ]]</f>
        <v>115498132</v>
      </c>
      <c r="M53" s="43"/>
      <c r="N53" s="51" t="s">
        <v>388</v>
      </c>
    </row>
    <row r="54" spans="1:14" ht="12.75" customHeight="1">
      <c r="A54" s="66" t="s">
        <v>79</v>
      </c>
      <c r="B54" s="51" t="s">
        <v>129</v>
      </c>
      <c r="C54" s="51" t="s">
        <v>26</v>
      </c>
      <c r="D54" s="51" t="s">
        <v>216</v>
      </c>
      <c r="E54" s="53" t="s">
        <v>281</v>
      </c>
      <c r="F54" s="54" t="s">
        <v>315</v>
      </c>
      <c r="G54" s="54">
        <v>45657</v>
      </c>
      <c r="H54" s="55">
        <f>+Tabla1[[#This Row],[FECHA DE TERMINACIÓN DEL CONTRATO ]]-Tabla1[[#This Row],[FECHA DE INICIO DEL CONTRATO ]]</f>
        <v>344</v>
      </c>
      <c r="I54" s="58">
        <v>28666662</v>
      </c>
      <c r="J54" s="69">
        <v>2.616279069767442E-2</v>
      </c>
      <c r="K54" s="42">
        <v>0</v>
      </c>
      <c r="L54" s="57">
        <f>+Tabla1[[#This Row],[VALOR DEL CONTRATO INICIAL ]]-Tabla1[[#This Row],[RECURSOS TOTALES PAGADOS ]]</f>
        <v>28666662</v>
      </c>
      <c r="M54" s="43"/>
      <c r="N54" s="51" t="s">
        <v>389</v>
      </c>
    </row>
    <row r="55" spans="1:14" ht="12.75" customHeight="1">
      <c r="A55" s="66" t="s">
        <v>80</v>
      </c>
      <c r="B55" s="51" t="s">
        <v>157</v>
      </c>
      <c r="C55" s="51" t="s">
        <v>26</v>
      </c>
      <c r="D55" s="51" t="s">
        <v>217</v>
      </c>
      <c r="E55" s="53" t="s">
        <v>282</v>
      </c>
      <c r="F55" s="54" t="s">
        <v>312</v>
      </c>
      <c r="G55" s="54">
        <v>45657</v>
      </c>
      <c r="H55" s="55">
        <f>+Tabla1[[#This Row],[FECHA DE TERMINACIÓN DEL CONTRATO ]]-Tabla1[[#This Row],[FECHA DE INICIO DEL CONTRATO ]]</f>
        <v>346</v>
      </c>
      <c r="I55" s="58">
        <v>83463329</v>
      </c>
      <c r="J55" s="69">
        <v>3.1791907514450865E-2</v>
      </c>
      <c r="K55" s="42">
        <v>0</v>
      </c>
      <c r="L55" s="57">
        <f>+Tabla1[[#This Row],[VALOR DEL CONTRATO INICIAL ]]-Tabla1[[#This Row],[RECURSOS TOTALES PAGADOS ]]</f>
        <v>83463329</v>
      </c>
      <c r="M55" s="43"/>
      <c r="N55" s="51" t="s">
        <v>390</v>
      </c>
    </row>
    <row r="56" spans="1:14" ht="12.75" customHeight="1">
      <c r="A56" s="66" t="s">
        <v>81</v>
      </c>
      <c r="B56" s="51" t="s">
        <v>130</v>
      </c>
      <c r="C56" s="51" t="s">
        <v>26</v>
      </c>
      <c r="D56" s="51" t="s">
        <v>218</v>
      </c>
      <c r="E56" s="53" t="s">
        <v>283</v>
      </c>
      <c r="F56" s="54" t="s">
        <v>314</v>
      </c>
      <c r="G56" s="54">
        <v>45657</v>
      </c>
      <c r="H56" s="55">
        <f>+Tabla1[[#This Row],[FECHA DE TERMINACIÓN DEL CONTRATO ]]-Tabla1[[#This Row],[FECHA DE INICIO DEL CONTRATO ]]</f>
        <v>342</v>
      </c>
      <c r="I56" s="58">
        <v>95491200</v>
      </c>
      <c r="J56" s="69">
        <v>2.046783625730994E-2</v>
      </c>
      <c r="K56" s="42">
        <v>0</v>
      </c>
      <c r="L56" s="57">
        <f>+Tabla1[[#This Row],[VALOR DEL CONTRATO INICIAL ]]-Tabla1[[#This Row],[RECURSOS TOTALES PAGADOS ]]</f>
        <v>95491200</v>
      </c>
      <c r="M56" s="43"/>
      <c r="N56" s="51" t="s">
        <v>391</v>
      </c>
    </row>
    <row r="57" spans="1:14" ht="12.75" customHeight="1">
      <c r="A57" s="66" t="s">
        <v>82</v>
      </c>
      <c r="B57" s="51" t="s">
        <v>158</v>
      </c>
      <c r="C57" s="51" t="s">
        <v>26</v>
      </c>
      <c r="D57" s="51" t="s">
        <v>219</v>
      </c>
      <c r="E57" s="53" t="s">
        <v>284</v>
      </c>
      <c r="F57" s="54" t="s">
        <v>314</v>
      </c>
      <c r="G57" s="54" t="s">
        <v>332</v>
      </c>
      <c r="H57" s="55">
        <f>+Tabla1[[#This Row],[FECHA DE TERMINACIÓN DEL CONTRATO ]]-Tabla1[[#This Row],[FECHA DE INICIO DEL CONTRATO ]]</f>
        <v>221</v>
      </c>
      <c r="I57" s="58">
        <v>64856000</v>
      </c>
      <c r="J57" s="69">
        <v>3.1674208144796379E-2</v>
      </c>
      <c r="K57" s="42">
        <v>0</v>
      </c>
      <c r="L57" s="57">
        <f>+Tabla1[[#This Row],[VALOR DEL CONTRATO INICIAL ]]-Tabla1[[#This Row],[RECURSOS TOTALES PAGADOS ]]</f>
        <v>64856000</v>
      </c>
      <c r="M57" s="43"/>
      <c r="N57" s="51" t="s">
        <v>392</v>
      </c>
    </row>
    <row r="58" spans="1:14" ht="12.75" customHeight="1">
      <c r="A58" s="66" t="s">
        <v>83</v>
      </c>
      <c r="B58" s="51" t="s">
        <v>131</v>
      </c>
      <c r="C58" s="51" t="s">
        <v>26</v>
      </c>
      <c r="D58" s="51" t="s">
        <v>220</v>
      </c>
      <c r="E58" s="53" t="s">
        <v>285</v>
      </c>
      <c r="F58" s="54" t="s">
        <v>315</v>
      </c>
      <c r="G58" s="54">
        <v>45657</v>
      </c>
      <c r="H58" s="55">
        <f>+Tabla1[[#This Row],[FECHA DE TERMINACIÓN DEL CONTRATO ]]-Tabla1[[#This Row],[FECHA DE INICIO DEL CONTRATO ]]</f>
        <v>344</v>
      </c>
      <c r="I58" s="58">
        <v>191937312</v>
      </c>
      <c r="J58" s="69">
        <v>2.616279069767442E-2</v>
      </c>
      <c r="K58" s="42">
        <v>0</v>
      </c>
      <c r="L58" s="57">
        <f>+Tabla1[[#This Row],[VALOR DEL CONTRATO INICIAL ]]-Tabla1[[#This Row],[RECURSOS TOTALES PAGADOS ]]</f>
        <v>191937312</v>
      </c>
      <c r="M58" s="43"/>
      <c r="N58" s="51" t="s">
        <v>393</v>
      </c>
    </row>
    <row r="59" spans="1:14" ht="12.75" customHeight="1">
      <c r="A59" s="66" t="s">
        <v>84</v>
      </c>
      <c r="B59" s="51" t="s">
        <v>132</v>
      </c>
      <c r="C59" s="51" t="s">
        <v>26</v>
      </c>
      <c r="D59" s="51" t="s">
        <v>221</v>
      </c>
      <c r="E59" s="53" t="s">
        <v>286</v>
      </c>
      <c r="F59" s="54" t="s">
        <v>314</v>
      </c>
      <c r="G59" s="54" t="s">
        <v>333</v>
      </c>
      <c r="H59" s="55">
        <f>+Tabla1[[#This Row],[FECHA DE TERMINACIÓN DEL CONTRATO ]]-Tabla1[[#This Row],[FECHA DE INICIO DEL CONTRATO ]]</f>
        <v>329</v>
      </c>
      <c r="I59" s="58">
        <v>130400000</v>
      </c>
      <c r="J59" s="69">
        <v>2.1276595744680851E-2</v>
      </c>
      <c r="K59" s="42">
        <v>0</v>
      </c>
      <c r="L59" s="57">
        <f>+Tabla1[[#This Row],[VALOR DEL CONTRATO INICIAL ]]-Tabla1[[#This Row],[RECURSOS TOTALES PAGADOS ]]</f>
        <v>130400000</v>
      </c>
      <c r="M59" s="43"/>
      <c r="N59" s="51" t="s">
        <v>394</v>
      </c>
    </row>
    <row r="60" spans="1:14" s="27" customFormat="1">
      <c r="A60" s="66" t="s">
        <v>85</v>
      </c>
      <c r="B60" s="61" t="s">
        <v>159</v>
      </c>
      <c r="C60" s="61" t="s">
        <v>26</v>
      </c>
      <c r="D60" s="61" t="s">
        <v>221</v>
      </c>
      <c r="E60" s="62" t="s">
        <v>287</v>
      </c>
      <c r="F60" s="54" t="s">
        <v>314</v>
      </c>
      <c r="G60" s="54" t="s">
        <v>334</v>
      </c>
      <c r="H60" s="55">
        <f>+Tabla1[[#This Row],[FECHA DE TERMINACIÓN DEL CONTRATO ]]-Tabla1[[#This Row],[FECHA DE INICIO DEL CONTRATO ]]</f>
        <v>328</v>
      </c>
      <c r="I60" s="63">
        <v>130000000</v>
      </c>
      <c r="J60" s="69">
        <v>2.1341463414634148E-2</v>
      </c>
      <c r="K60" s="42">
        <v>0</v>
      </c>
      <c r="L60" s="57">
        <f>+Tabla1[[#This Row],[VALOR DEL CONTRATO INICIAL ]]-Tabla1[[#This Row],[RECURSOS TOTALES PAGADOS ]]</f>
        <v>130000000</v>
      </c>
      <c r="M60" s="43"/>
      <c r="N60" s="61" t="s">
        <v>395</v>
      </c>
    </row>
    <row r="61" spans="1:14" s="27" customFormat="1">
      <c r="A61" s="66" t="s">
        <v>86</v>
      </c>
      <c r="B61" s="61" t="s">
        <v>160</v>
      </c>
      <c r="C61" s="61" t="s">
        <v>26</v>
      </c>
      <c r="D61" s="61" t="s">
        <v>222</v>
      </c>
      <c r="E61" s="62" t="s">
        <v>288</v>
      </c>
      <c r="F61" s="54" t="s">
        <v>314</v>
      </c>
      <c r="G61" s="54" t="s">
        <v>333</v>
      </c>
      <c r="H61" s="55">
        <f>+Tabla1[[#This Row],[FECHA DE TERMINACIÓN DEL CONTRATO ]]-Tabla1[[#This Row],[FECHA DE INICIO DEL CONTRATO ]]</f>
        <v>329</v>
      </c>
      <c r="I61" s="63">
        <v>87368000</v>
      </c>
      <c r="J61" s="69">
        <v>2.1276595744680851E-2</v>
      </c>
      <c r="K61" s="42">
        <v>0</v>
      </c>
      <c r="L61" s="57">
        <f>+Tabla1[[#This Row],[VALOR DEL CONTRATO INICIAL ]]-Tabla1[[#This Row],[RECURSOS TOTALES PAGADOS ]]</f>
        <v>87368000</v>
      </c>
      <c r="M61" s="43"/>
      <c r="N61" s="61" t="s">
        <v>396</v>
      </c>
    </row>
    <row r="62" spans="1:14" s="27" customFormat="1">
      <c r="A62" s="66" t="s">
        <v>87</v>
      </c>
      <c r="B62" s="61" t="s">
        <v>133</v>
      </c>
      <c r="C62" s="61" t="s">
        <v>26</v>
      </c>
      <c r="D62" s="61" t="s">
        <v>223</v>
      </c>
      <c r="E62" s="62" t="s">
        <v>289</v>
      </c>
      <c r="F62" s="54" t="s">
        <v>317</v>
      </c>
      <c r="G62" s="54">
        <v>45657</v>
      </c>
      <c r="H62" s="55">
        <f>+Tabla1[[#This Row],[FECHA DE TERMINACIÓN DEL CONTRATO ]]-Tabla1[[#This Row],[FECHA DE INICIO DEL CONTRATO ]]</f>
        <v>341</v>
      </c>
      <c r="I62" s="63">
        <v>282499997</v>
      </c>
      <c r="J62" s="69">
        <v>1.7595307917888565E-2</v>
      </c>
      <c r="K62" s="42">
        <v>0</v>
      </c>
      <c r="L62" s="57">
        <f>+Tabla1[[#This Row],[VALOR DEL CONTRATO INICIAL ]]-Tabla1[[#This Row],[RECURSOS TOTALES PAGADOS ]]</f>
        <v>282499997</v>
      </c>
      <c r="M62" s="43"/>
      <c r="N62" s="61" t="s">
        <v>397</v>
      </c>
    </row>
    <row r="63" spans="1:14" s="27" customFormat="1">
      <c r="A63" s="66" t="s">
        <v>88</v>
      </c>
      <c r="B63" s="61" t="s">
        <v>134</v>
      </c>
      <c r="C63" s="61" t="s">
        <v>26</v>
      </c>
      <c r="D63" s="61" t="s">
        <v>224</v>
      </c>
      <c r="E63" s="62" t="s">
        <v>290</v>
      </c>
      <c r="F63" s="54" t="s">
        <v>318</v>
      </c>
      <c r="G63" s="54">
        <v>45657</v>
      </c>
      <c r="H63" s="55">
        <f>+Tabla1[[#This Row],[FECHA DE TERMINACIÓN DEL CONTRATO ]]-Tabla1[[#This Row],[FECHA DE INICIO DEL CONTRATO ]]</f>
        <v>340</v>
      </c>
      <c r="I63" s="63">
        <v>91214585</v>
      </c>
      <c r="J63" s="69">
        <v>1.4705882352941176E-2</v>
      </c>
      <c r="K63" s="42">
        <v>0</v>
      </c>
      <c r="L63" s="57">
        <f>+Tabla1[[#This Row],[VALOR DEL CONTRATO INICIAL ]]-Tabla1[[#This Row],[RECURSOS TOTALES PAGADOS ]]</f>
        <v>91214585</v>
      </c>
      <c r="M63" s="43"/>
      <c r="N63" s="61" t="s">
        <v>398</v>
      </c>
    </row>
    <row r="64" spans="1:14" s="27" customFormat="1">
      <c r="A64" s="66" t="s">
        <v>89</v>
      </c>
      <c r="B64" s="61" t="s">
        <v>161</v>
      </c>
      <c r="C64" s="61" t="s">
        <v>26</v>
      </c>
      <c r="D64" s="61" t="s">
        <v>225</v>
      </c>
      <c r="E64" s="62" t="s">
        <v>291</v>
      </c>
      <c r="F64" s="54" t="s">
        <v>319</v>
      </c>
      <c r="G64" s="54">
        <v>45657</v>
      </c>
      <c r="H64" s="55">
        <f>+Tabla1[[#This Row],[FECHA DE TERMINACIÓN DEL CONTRATO ]]-Tabla1[[#This Row],[FECHA DE INICIO DEL CONTRATO ]]</f>
        <v>339</v>
      </c>
      <c r="I64" s="63">
        <v>91214585</v>
      </c>
      <c r="J64" s="69">
        <v>1.1799410029498525E-2</v>
      </c>
      <c r="K64" s="42">
        <v>0</v>
      </c>
      <c r="L64" s="57">
        <f>+Tabla1[[#This Row],[VALOR DEL CONTRATO INICIAL ]]-Tabla1[[#This Row],[RECURSOS TOTALES PAGADOS ]]</f>
        <v>91214585</v>
      </c>
      <c r="M64" s="43"/>
      <c r="N64" s="61" t="s">
        <v>399</v>
      </c>
    </row>
    <row r="65" spans="1:14" s="27" customFormat="1">
      <c r="A65" s="66" t="s">
        <v>90</v>
      </c>
      <c r="B65" s="61" t="s">
        <v>162</v>
      </c>
      <c r="C65" s="61" t="s">
        <v>26</v>
      </c>
      <c r="D65" s="61" t="s">
        <v>225</v>
      </c>
      <c r="E65" s="62" t="s">
        <v>292</v>
      </c>
      <c r="F65" s="54" t="s">
        <v>319</v>
      </c>
      <c r="G65" s="54">
        <v>45657</v>
      </c>
      <c r="H65" s="55">
        <f>+Tabla1[[#This Row],[FECHA DE TERMINACIÓN DEL CONTRATO ]]-Tabla1[[#This Row],[FECHA DE INICIO DEL CONTRATO ]]</f>
        <v>339</v>
      </c>
      <c r="I65" s="63">
        <v>91214585</v>
      </c>
      <c r="J65" s="69">
        <v>1.1799410029498525E-2</v>
      </c>
      <c r="K65" s="42">
        <v>1623996</v>
      </c>
      <c r="L65" s="57">
        <f>+Tabla1[[#This Row],[VALOR DEL CONTRATO INICIAL ]]-Tabla1[[#This Row],[RECURSOS TOTALES PAGADOS ]]</f>
        <v>89590589</v>
      </c>
      <c r="M65" s="43"/>
      <c r="N65" s="61" t="s">
        <v>400</v>
      </c>
    </row>
    <row r="66" spans="1:14" s="27" customFormat="1">
      <c r="A66" s="66" t="s">
        <v>91</v>
      </c>
      <c r="B66" s="61" t="s">
        <v>163</v>
      </c>
      <c r="C66" s="61" t="s">
        <v>26</v>
      </c>
      <c r="D66" s="61" t="s">
        <v>196</v>
      </c>
      <c r="E66" s="62" t="s">
        <v>293</v>
      </c>
      <c r="F66" s="54" t="s">
        <v>320</v>
      </c>
      <c r="G66" s="54">
        <v>45657</v>
      </c>
      <c r="H66" s="55">
        <f>+Tabla1[[#This Row],[FECHA DE TERMINACIÓN DEL CONTRATO ]]-Tabla1[[#This Row],[FECHA DE INICIO DEL CONTRATO ]]</f>
        <v>336</v>
      </c>
      <c r="I66" s="63">
        <v>117276000</v>
      </c>
      <c r="J66" s="69">
        <v>2.976190476190476E-3</v>
      </c>
      <c r="K66" s="42">
        <v>0</v>
      </c>
      <c r="L66" s="57">
        <f>+Tabla1[[#This Row],[VALOR DEL CONTRATO INICIAL ]]-Tabla1[[#This Row],[RECURSOS TOTALES PAGADOS ]]</f>
        <v>117276000</v>
      </c>
      <c r="M66" s="43"/>
      <c r="N66" s="61" t="s">
        <v>401</v>
      </c>
    </row>
    <row r="67" spans="1:14" s="27" customFormat="1">
      <c r="A67" s="66" t="s">
        <v>92</v>
      </c>
      <c r="B67" s="61" t="s">
        <v>164</v>
      </c>
      <c r="C67" s="61" t="s">
        <v>26</v>
      </c>
      <c r="D67" s="61" t="s">
        <v>225</v>
      </c>
      <c r="E67" s="62" t="s">
        <v>294</v>
      </c>
      <c r="F67" s="54" t="s">
        <v>320</v>
      </c>
      <c r="G67" s="54">
        <v>45657</v>
      </c>
      <c r="H67" s="55">
        <f>+Tabla1[[#This Row],[FECHA DE TERMINACIÓN DEL CONTRATO ]]-Tabla1[[#This Row],[FECHA DE INICIO DEL CONTRATO ]]</f>
        <v>336</v>
      </c>
      <c r="I67" s="63">
        <v>91214585</v>
      </c>
      <c r="J67" s="69">
        <v>2.976190476190476E-3</v>
      </c>
      <c r="K67" s="42">
        <v>811998</v>
      </c>
      <c r="L67" s="57">
        <f>+Tabla1[[#This Row],[VALOR DEL CONTRATO INICIAL ]]-Tabla1[[#This Row],[RECURSOS TOTALES PAGADOS ]]</f>
        <v>90402587</v>
      </c>
      <c r="M67" s="43"/>
      <c r="N67" s="61" t="s">
        <v>402</v>
      </c>
    </row>
    <row r="68" spans="1:14" s="27" customFormat="1">
      <c r="A68" s="66" t="s">
        <v>93</v>
      </c>
      <c r="B68" s="61" t="s">
        <v>165</v>
      </c>
      <c r="C68" s="61" t="s">
        <v>26</v>
      </c>
      <c r="D68" s="61" t="s">
        <v>225</v>
      </c>
      <c r="E68" s="62" t="s">
        <v>295</v>
      </c>
      <c r="F68" s="54" t="s">
        <v>321</v>
      </c>
      <c r="G68" s="54">
        <v>45657</v>
      </c>
      <c r="H68" s="55">
        <f>+Tabla1[[#This Row],[FECHA DE TERMINACIÓN DEL CONTRATO ]]-Tabla1[[#This Row],[FECHA DE INICIO DEL CONTRATO ]]</f>
        <v>337</v>
      </c>
      <c r="I68" s="63">
        <v>91214585</v>
      </c>
      <c r="J68" s="69">
        <v>5.9347181008902079E-3</v>
      </c>
      <c r="K68" s="42">
        <v>0</v>
      </c>
      <c r="L68" s="57">
        <f>+Tabla1[[#This Row],[VALOR DEL CONTRATO INICIAL ]]-Tabla1[[#This Row],[RECURSOS TOTALES PAGADOS ]]</f>
        <v>91214585</v>
      </c>
      <c r="M68" s="43"/>
      <c r="N68" s="61" t="s">
        <v>403</v>
      </c>
    </row>
    <row r="69" spans="1:14" s="27" customFormat="1">
      <c r="A69" s="66" t="s">
        <v>94</v>
      </c>
      <c r="B69" s="61" t="s">
        <v>166</v>
      </c>
      <c r="C69" s="61" t="s">
        <v>26</v>
      </c>
      <c r="D69" s="61" t="s">
        <v>226</v>
      </c>
      <c r="E69" s="62" t="s">
        <v>296</v>
      </c>
      <c r="F69" s="54" t="s">
        <v>319</v>
      </c>
      <c r="G69" s="54" t="s">
        <v>335</v>
      </c>
      <c r="H69" s="55">
        <f>+Tabla1[[#This Row],[FECHA DE TERMINACIÓN DEL CONTRATO ]]-Tabla1[[#This Row],[FECHA DE INICIO DEL CONTRATO ]]</f>
        <v>332</v>
      </c>
      <c r="I69" s="63">
        <v>48936790</v>
      </c>
      <c r="J69" s="69">
        <v>1.2048192771084338E-2</v>
      </c>
      <c r="K69" s="42">
        <v>0</v>
      </c>
      <c r="L69" s="57">
        <f>+Tabla1[[#This Row],[VALOR DEL CONTRATO INICIAL ]]-Tabla1[[#This Row],[RECURSOS TOTALES PAGADOS ]]</f>
        <v>48936790</v>
      </c>
      <c r="M69" s="43"/>
      <c r="N69" s="61" t="s">
        <v>404</v>
      </c>
    </row>
    <row r="70" spans="1:14" s="27" customFormat="1">
      <c r="A70" s="66" t="s">
        <v>95</v>
      </c>
      <c r="B70" s="61" t="s">
        <v>167</v>
      </c>
      <c r="C70" s="61" t="s">
        <v>26</v>
      </c>
      <c r="D70" s="61" t="s">
        <v>227</v>
      </c>
      <c r="E70" s="62" t="s">
        <v>297</v>
      </c>
      <c r="F70" s="54" t="s">
        <v>318</v>
      </c>
      <c r="G70" s="54">
        <v>45657</v>
      </c>
      <c r="H70" s="55">
        <f>+Tabla1[[#This Row],[FECHA DE TERMINACIÓN DEL CONTRATO ]]-Tabla1[[#This Row],[FECHA DE INICIO DEL CONTRATO ]]</f>
        <v>340</v>
      </c>
      <c r="I70" s="63">
        <v>44070000</v>
      </c>
      <c r="J70" s="69">
        <v>1.4705882352941176E-2</v>
      </c>
      <c r="K70" s="42">
        <v>910000</v>
      </c>
      <c r="L70" s="57">
        <f>+Tabla1[[#This Row],[VALOR DEL CONTRATO INICIAL ]]-Tabla1[[#This Row],[RECURSOS TOTALES PAGADOS ]]</f>
        <v>43160000</v>
      </c>
      <c r="M70" s="43"/>
      <c r="N70" s="61" t="s">
        <v>405</v>
      </c>
    </row>
    <row r="71" spans="1:14" s="27" customFormat="1">
      <c r="A71" s="66" t="s">
        <v>96</v>
      </c>
      <c r="B71" s="61" t="s">
        <v>168</v>
      </c>
      <c r="C71" s="61" t="s">
        <v>26</v>
      </c>
      <c r="D71" s="61" t="s">
        <v>228</v>
      </c>
      <c r="E71" s="62" t="s">
        <v>298</v>
      </c>
      <c r="F71" s="54" t="s">
        <v>317</v>
      </c>
      <c r="G71" s="54" t="s">
        <v>336</v>
      </c>
      <c r="H71" s="55">
        <f>+Tabla1[[#This Row],[FECHA DE TERMINACIÓN DEL CONTRATO ]]-Tabla1[[#This Row],[FECHA DE INICIO DEL CONTRATO ]]</f>
        <v>341</v>
      </c>
      <c r="I71" s="63">
        <v>44070000</v>
      </c>
      <c r="J71" s="69">
        <v>1.7595307917888565E-2</v>
      </c>
      <c r="K71" s="42">
        <v>910000</v>
      </c>
      <c r="L71" s="57">
        <f>+Tabla1[[#This Row],[VALOR DEL CONTRATO INICIAL ]]-Tabla1[[#This Row],[RECURSOS TOTALES PAGADOS ]]</f>
        <v>43160000</v>
      </c>
      <c r="M71" s="43"/>
      <c r="N71" s="61" t="s">
        <v>406</v>
      </c>
    </row>
    <row r="72" spans="1:14" s="27" customFormat="1">
      <c r="A72" s="66" t="s">
        <v>97</v>
      </c>
      <c r="B72" s="61" t="s">
        <v>135</v>
      </c>
      <c r="C72" s="61" t="s">
        <v>26</v>
      </c>
      <c r="D72" s="61" t="s">
        <v>229</v>
      </c>
      <c r="E72" s="62" t="s">
        <v>299</v>
      </c>
      <c r="F72" s="54" t="s">
        <v>318</v>
      </c>
      <c r="G72" s="54" t="s">
        <v>337</v>
      </c>
      <c r="H72" s="55">
        <f>+Tabla1[[#This Row],[FECHA DE TERMINACIÓN DEL CONTRATO ]]-Tabla1[[#This Row],[FECHA DE INICIO DEL CONTRATO ]]</f>
        <v>334</v>
      </c>
      <c r="I72" s="63">
        <v>53064000</v>
      </c>
      <c r="J72" s="69">
        <v>1.4970059880239521E-2</v>
      </c>
      <c r="K72" s="42">
        <v>0</v>
      </c>
      <c r="L72" s="57">
        <f>+Tabla1[[#This Row],[VALOR DEL CONTRATO INICIAL ]]-Tabla1[[#This Row],[RECURSOS TOTALES PAGADOS ]]</f>
        <v>53064000</v>
      </c>
      <c r="M72" s="43"/>
      <c r="N72" s="61" t="s">
        <v>407</v>
      </c>
    </row>
    <row r="73" spans="1:14" s="27" customFormat="1">
      <c r="A73" s="66" t="s">
        <v>98</v>
      </c>
      <c r="B73" s="61" t="s">
        <v>415</v>
      </c>
      <c r="C73" s="61" t="s">
        <v>26</v>
      </c>
      <c r="D73" s="61" t="s">
        <v>230</v>
      </c>
      <c r="E73" s="62">
        <v>5689091</v>
      </c>
      <c r="F73" s="54" t="s">
        <v>317</v>
      </c>
      <c r="G73" s="54" t="s">
        <v>335</v>
      </c>
      <c r="H73" s="55">
        <f>+Tabla1[[#This Row],[FECHA DE TERMINACIÓN DEL CONTRATO ]]-Tabla1[[#This Row],[FECHA DE INICIO DEL CONTRATO ]]</f>
        <v>334</v>
      </c>
      <c r="I73" s="63">
        <v>103356000</v>
      </c>
      <c r="J73" s="69">
        <v>1.7964071856287425E-2</v>
      </c>
      <c r="K73" s="42">
        <v>0</v>
      </c>
      <c r="L73" s="57">
        <f>+Tabla1[[#This Row],[VALOR DEL CONTRATO INICIAL ]]-Tabla1[[#This Row],[RECURSOS TOTALES PAGADOS ]]</f>
        <v>103356000</v>
      </c>
      <c r="M73" s="43"/>
      <c r="N73" s="64" t="s">
        <v>408</v>
      </c>
    </row>
    <row r="74" spans="1:14" s="27" customFormat="1">
      <c r="A74" s="66" t="s">
        <v>99</v>
      </c>
      <c r="B74" s="61" t="s">
        <v>136</v>
      </c>
      <c r="C74" s="61" t="s">
        <v>26</v>
      </c>
      <c r="D74" s="61" t="s">
        <v>231</v>
      </c>
      <c r="E74" s="62" t="s">
        <v>300</v>
      </c>
      <c r="F74" s="54" t="s">
        <v>321</v>
      </c>
      <c r="G74" s="54" t="s">
        <v>335</v>
      </c>
      <c r="H74" s="55">
        <f>+Tabla1[[#This Row],[FECHA DE TERMINACIÓN DEL CONTRATO ]]-Tabla1[[#This Row],[FECHA DE INICIO DEL CONTRATO ]]</f>
        <v>330</v>
      </c>
      <c r="I74" s="63">
        <v>103356000</v>
      </c>
      <c r="J74" s="69">
        <v>6.0606060606060606E-3</v>
      </c>
      <c r="K74" s="42">
        <v>0</v>
      </c>
      <c r="L74" s="57">
        <f>+Tabla1[[#This Row],[VALOR DEL CONTRATO INICIAL ]]-Tabla1[[#This Row],[RECURSOS TOTALES PAGADOS ]]</f>
        <v>103356000</v>
      </c>
      <c r="M74" s="43"/>
      <c r="N74" s="61" t="s">
        <v>409</v>
      </c>
    </row>
    <row r="75" spans="1:14" s="27" customFormat="1">
      <c r="A75" s="66" t="s">
        <v>100</v>
      </c>
      <c r="B75" s="61" t="s">
        <v>169</v>
      </c>
      <c r="C75" s="61" t="s">
        <v>26</v>
      </c>
      <c r="D75" s="61" t="s">
        <v>226</v>
      </c>
      <c r="E75" s="62" t="s">
        <v>301</v>
      </c>
      <c r="F75" s="54" t="s">
        <v>319</v>
      </c>
      <c r="G75" s="54" t="s">
        <v>335</v>
      </c>
      <c r="H75" s="55">
        <f>+Tabla1[[#This Row],[FECHA DE TERMINACIÓN DEL CONTRATO ]]-Tabla1[[#This Row],[FECHA DE INICIO DEL CONTRATO ]]</f>
        <v>332</v>
      </c>
      <c r="I75" s="63">
        <v>48936790</v>
      </c>
      <c r="J75" s="69">
        <v>1.2048192771084338E-2</v>
      </c>
      <c r="K75" s="42">
        <v>0</v>
      </c>
      <c r="L75" s="57">
        <f>+Tabla1[[#This Row],[VALOR DEL CONTRATO INICIAL ]]-Tabla1[[#This Row],[RECURSOS TOTALES PAGADOS ]]</f>
        <v>48936790</v>
      </c>
      <c r="M75" s="43"/>
      <c r="N75" s="61" t="s">
        <v>410</v>
      </c>
    </row>
    <row r="76" spans="1:14" s="27" customFormat="1">
      <c r="A76" s="66" t="s">
        <v>101</v>
      </c>
      <c r="B76" s="61" t="s">
        <v>417</v>
      </c>
      <c r="C76" s="61" t="s">
        <v>26</v>
      </c>
      <c r="D76" s="61" t="s">
        <v>232</v>
      </c>
      <c r="E76" s="62" t="s">
        <v>302</v>
      </c>
      <c r="F76" s="54" t="s">
        <v>321</v>
      </c>
      <c r="G76" s="54">
        <v>45657</v>
      </c>
      <c r="H76" s="55">
        <f>+Tabla1[[#This Row],[FECHA DE TERMINACIÓN DEL CONTRATO ]]-Tabla1[[#This Row],[FECHA DE INICIO DEL CONTRATO ]]</f>
        <v>337</v>
      </c>
      <c r="I76" s="63">
        <v>153896662</v>
      </c>
      <c r="J76" s="69">
        <v>5.9347181008902079E-3</v>
      </c>
      <c r="K76" s="42">
        <v>0</v>
      </c>
      <c r="L76" s="57">
        <f>+Tabla1[[#This Row],[VALOR DEL CONTRATO INICIAL ]]-Tabla1[[#This Row],[RECURSOS TOTALES PAGADOS ]]</f>
        <v>153896662</v>
      </c>
      <c r="M76" s="43"/>
      <c r="N76" s="64" t="s">
        <v>411</v>
      </c>
    </row>
    <row r="77" spans="1:14">
      <c r="A77" s="67"/>
      <c r="B77" s="33"/>
      <c r="C77" s="33"/>
      <c r="D77" s="34"/>
      <c r="E77" s="35"/>
      <c r="F77" s="26"/>
      <c r="G77" s="26"/>
      <c r="H77" s="36"/>
      <c r="I77" s="37"/>
      <c r="J77" s="70"/>
      <c r="K77" s="38"/>
      <c r="L77" s="39">
        <f>+Tabla1[[#This Row],[VALOR DEL CONTRATO INICIAL ]]-Tabla1[[#This Row],[RECURSOS TOTALES PAGADOS ]]</f>
        <v>0</v>
      </c>
      <c r="M77" s="40"/>
      <c r="N77" s="41"/>
    </row>
  </sheetData>
  <mergeCells count="1">
    <mergeCell ref="A1:N1"/>
  </mergeCells>
  <conditionalFormatting sqref="B1:B1048576">
    <cfRule type="duplicateValues" dxfId="2" priority="1"/>
  </conditionalFormatting>
  <conditionalFormatting sqref="J3:J77">
    <cfRule type="colorScale" priority="38">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H3:H77" xr:uid="{51D7C4E5-2FF9-4C86-AB29-FFC725932C94}">
      <formula1>-9223372036854770000</formula1>
      <formula2>9223372036854770000</formula2>
    </dataValidation>
  </dataValidations>
  <hyperlinks>
    <hyperlink ref="N76" r:id="rId1" xr:uid="{58CF5DA2-2FC7-4BBE-8D11-19C5806828AA}"/>
    <hyperlink ref="N35" r:id="rId2" xr:uid="{F83BBDD0-69FC-4E12-8E49-B23DDFDC4C92}"/>
    <hyperlink ref="N39" r:id="rId3" xr:uid="{64756E22-6CE4-4E4B-9602-A415C73E12F7}"/>
    <hyperlink ref="N40" r:id="rId4" xr:uid="{30B5FD5A-2613-4848-8DD6-71DB1D462723}"/>
    <hyperlink ref="N73" r:id="rId5" xr:uid="{8BA3C721-AC38-48F0-B421-A8DC4B656F89}"/>
    <hyperlink ref="N52" r:id="rId6" xr:uid="{F9D6D159-DF74-46A2-B8C3-A87A79ECAC46}"/>
  </hyperlinks>
  <pageMargins left="0.7" right="0.7" top="0.75" bottom="0.75" header="0.3" footer="0.3"/>
  <pageSetup scale="38" fitToHeight="0" orientation="landscape" r:id="rId7"/>
  <drawing r:id="rId8"/>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E0639-E4A0-4B7C-998E-5CF19FBC089A}">
  <dimension ref="A2:K80"/>
  <sheetViews>
    <sheetView topLeftCell="A55" workbookViewId="0">
      <selection activeCell="E2" sqref="E2:E77"/>
    </sheetView>
  </sheetViews>
  <sheetFormatPr baseColWidth="10" defaultRowHeight="15"/>
  <cols>
    <col min="3" max="3" width="11.42578125" style="31"/>
  </cols>
  <sheetData>
    <row r="2" spans="1:11">
      <c r="A2" t="s">
        <v>303</v>
      </c>
      <c r="B2" s="28">
        <v>45322</v>
      </c>
      <c r="C2" s="31">
        <f>+B2-A2</f>
        <v>26</v>
      </c>
      <c r="D2">
        <v>361</v>
      </c>
      <c r="E2" s="32">
        <f>+C2/D2</f>
        <v>7.2022160664819951E-2</v>
      </c>
      <c r="K2" s="28">
        <v>45657</v>
      </c>
    </row>
    <row r="3" spans="1:11">
      <c r="A3" t="s">
        <v>303</v>
      </c>
      <c r="B3" s="28">
        <v>45322</v>
      </c>
      <c r="C3" s="31">
        <f t="shared" ref="C3:C66" si="0">+B3-A3</f>
        <v>26</v>
      </c>
      <c r="D3">
        <v>361</v>
      </c>
      <c r="E3" s="32">
        <f t="shared" ref="E3:E66" si="1">+C3/D3</f>
        <v>7.2022160664819951E-2</v>
      </c>
      <c r="K3" s="29">
        <v>45657</v>
      </c>
    </row>
    <row r="4" spans="1:11">
      <c r="A4" t="s">
        <v>303</v>
      </c>
      <c r="B4" s="28">
        <v>45322</v>
      </c>
      <c r="C4" s="31">
        <f t="shared" si="0"/>
        <v>26</v>
      </c>
      <c r="D4">
        <v>361</v>
      </c>
      <c r="E4" s="32">
        <f t="shared" si="1"/>
        <v>7.2022160664819951E-2</v>
      </c>
      <c r="K4" s="29">
        <v>45657</v>
      </c>
    </row>
    <row r="5" spans="1:11">
      <c r="A5" t="s">
        <v>303</v>
      </c>
      <c r="B5" s="28">
        <v>45322</v>
      </c>
      <c r="C5" s="31">
        <f t="shared" si="0"/>
        <v>26</v>
      </c>
      <c r="D5">
        <v>361</v>
      </c>
      <c r="E5" s="32">
        <f t="shared" si="1"/>
        <v>7.2022160664819951E-2</v>
      </c>
      <c r="K5" s="29">
        <v>45657</v>
      </c>
    </row>
    <row r="6" spans="1:11">
      <c r="A6" t="s">
        <v>303</v>
      </c>
      <c r="B6" s="28">
        <v>45322</v>
      </c>
      <c r="C6" s="31">
        <f t="shared" si="0"/>
        <v>26</v>
      </c>
      <c r="D6">
        <v>361</v>
      </c>
      <c r="E6" s="32">
        <f t="shared" si="1"/>
        <v>7.2022160664819951E-2</v>
      </c>
      <c r="K6" s="29">
        <v>45657</v>
      </c>
    </row>
    <row r="7" spans="1:11">
      <c r="A7" t="s">
        <v>303</v>
      </c>
      <c r="B7" s="28">
        <v>45322</v>
      </c>
      <c r="C7" s="31">
        <f t="shared" si="0"/>
        <v>26</v>
      </c>
      <c r="D7">
        <v>361</v>
      </c>
      <c r="E7" s="32">
        <f t="shared" si="1"/>
        <v>7.2022160664819951E-2</v>
      </c>
      <c r="K7" s="29">
        <v>45657</v>
      </c>
    </row>
    <row r="8" spans="1:11">
      <c r="A8" t="s">
        <v>303</v>
      </c>
      <c r="B8" s="28">
        <v>45322</v>
      </c>
      <c r="C8" s="31">
        <f t="shared" si="0"/>
        <v>26</v>
      </c>
      <c r="D8">
        <v>361</v>
      </c>
      <c r="E8" s="32">
        <f t="shared" si="1"/>
        <v>7.2022160664819951E-2</v>
      </c>
      <c r="K8" s="29">
        <v>45657</v>
      </c>
    </row>
    <row r="9" spans="1:11">
      <c r="A9" t="s">
        <v>304</v>
      </c>
      <c r="B9" s="28">
        <v>45322</v>
      </c>
      <c r="C9" s="31">
        <f t="shared" si="0"/>
        <v>22</v>
      </c>
      <c r="D9">
        <v>357</v>
      </c>
      <c r="E9" s="32">
        <f t="shared" si="1"/>
        <v>6.1624649859943981E-2</v>
      </c>
      <c r="K9" s="29">
        <v>45657</v>
      </c>
    </row>
    <row r="10" spans="1:11">
      <c r="A10" t="s">
        <v>304</v>
      </c>
      <c r="B10" s="28">
        <v>45322</v>
      </c>
      <c r="C10" s="31">
        <f t="shared" si="0"/>
        <v>22</v>
      </c>
      <c r="D10">
        <v>357</v>
      </c>
      <c r="E10" s="32">
        <f t="shared" si="1"/>
        <v>6.1624649859943981E-2</v>
      </c>
      <c r="K10" s="29">
        <v>45657</v>
      </c>
    </row>
    <row r="11" spans="1:11">
      <c r="A11" t="s">
        <v>304</v>
      </c>
      <c r="B11" s="28">
        <v>45322</v>
      </c>
      <c r="C11" s="31">
        <f t="shared" si="0"/>
        <v>22</v>
      </c>
      <c r="D11">
        <v>24</v>
      </c>
      <c r="E11" s="32">
        <f t="shared" si="1"/>
        <v>0.91666666666666663</v>
      </c>
      <c r="K11" s="30" t="s">
        <v>323</v>
      </c>
    </row>
    <row r="12" spans="1:11">
      <c r="A12" t="s">
        <v>305</v>
      </c>
      <c r="B12" s="28">
        <v>45322</v>
      </c>
      <c r="C12" s="31">
        <f t="shared" si="0"/>
        <v>21</v>
      </c>
      <c r="D12">
        <v>356</v>
      </c>
      <c r="E12" s="32">
        <f t="shared" si="1"/>
        <v>5.8988764044943819E-2</v>
      </c>
      <c r="K12" s="30" t="s">
        <v>323</v>
      </c>
    </row>
    <row r="13" spans="1:11">
      <c r="A13" t="s">
        <v>306</v>
      </c>
      <c r="B13" s="28">
        <v>45322</v>
      </c>
      <c r="C13" s="31">
        <f t="shared" si="0"/>
        <v>20</v>
      </c>
      <c r="D13">
        <v>355</v>
      </c>
      <c r="E13" s="32">
        <f t="shared" si="1"/>
        <v>5.6338028169014086E-2</v>
      </c>
      <c r="K13" s="29">
        <v>45657</v>
      </c>
    </row>
    <row r="14" spans="1:11">
      <c r="A14" t="s">
        <v>307</v>
      </c>
      <c r="B14" s="28">
        <v>45322</v>
      </c>
      <c r="C14" s="31">
        <f t="shared" si="0"/>
        <v>15</v>
      </c>
      <c r="D14">
        <v>346</v>
      </c>
      <c r="E14" s="32">
        <f t="shared" si="1"/>
        <v>4.3352601156069363E-2</v>
      </c>
      <c r="K14" s="29">
        <v>45657</v>
      </c>
    </row>
    <row r="15" spans="1:11">
      <c r="A15" t="s">
        <v>308</v>
      </c>
      <c r="B15" s="28">
        <v>45322</v>
      </c>
      <c r="C15" s="31">
        <f t="shared" si="0"/>
        <v>16</v>
      </c>
      <c r="D15">
        <v>327</v>
      </c>
      <c r="E15" s="32">
        <f t="shared" si="1"/>
        <v>4.8929663608562692E-2</v>
      </c>
      <c r="K15" s="30" t="s">
        <v>324</v>
      </c>
    </row>
    <row r="16" spans="1:11">
      <c r="A16" t="s">
        <v>309</v>
      </c>
      <c r="B16" s="28">
        <v>45322</v>
      </c>
      <c r="C16" s="31">
        <f t="shared" si="0"/>
        <v>14</v>
      </c>
      <c r="D16">
        <v>271</v>
      </c>
      <c r="E16" s="32">
        <f t="shared" si="1"/>
        <v>5.1660516605166053E-2</v>
      </c>
      <c r="K16" s="30" t="s">
        <v>325</v>
      </c>
    </row>
    <row r="17" spans="1:11">
      <c r="A17" t="s">
        <v>308</v>
      </c>
      <c r="B17" s="28">
        <v>45322</v>
      </c>
      <c r="C17" s="31">
        <f t="shared" si="0"/>
        <v>16</v>
      </c>
      <c r="D17">
        <v>351</v>
      </c>
      <c r="E17" s="32">
        <f t="shared" si="1"/>
        <v>4.5584045584045586E-2</v>
      </c>
      <c r="K17" s="30" t="s">
        <v>326</v>
      </c>
    </row>
    <row r="18" spans="1:11">
      <c r="A18" t="s">
        <v>310</v>
      </c>
      <c r="B18" s="28">
        <v>45322</v>
      </c>
      <c r="C18" s="31">
        <f t="shared" si="0"/>
        <v>19</v>
      </c>
      <c r="D18">
        <v>354</v>
      </c>
      <c r="E18" s="32">
        <f t="shared" si="1"/>
        <v>5.3672316384180789E-2</v>
      </c>
      <c r="K18" s="29">
        <v>45657</v>
      </c>
    </row>
    <row r="19" spans="1:11">
      <c r="A19" t="s">
        <v>308</v>
      </c>
      <c r="B19" s="28">
        <v>45322</v>
      </c>
      <c r="C19" s="31">
        <f t="shared" si="0"/>
        <v>16</v>
      </c>
      <c r="D19">
        <v>351</v>
      </c>
      <c r="E19" s="32">
        <f t="shared" si="1"/>
        <v>4.5584045584045586E-2</v>
      </c>
      <c r="K19" s="29">
        <v>45657</v>
      </c>
    </row>
    <row r="20" spans="1:11">
      <c r="A20" t="s">
        <v>309</v>
      </c>
      <c r="B20" s="28">
        <v>45322</v>
      </c>
      <c r="C20" s="31">
        <f t="shared" si="0"/>
        <v>14</v>
      </c>
      <c r="D20">
        <v>349</v>
      </c>
      <c r="E20" s="32">
        <f t="shared" si="1"/>
        <v>4.0114613180515762E-2</v>
      </c>
      <c r="K20" s="29">
        <v>45657</v>
      </c>
    </row>
    <row r="21" spans="1:11">
      <c r="A21" t="s">
        <v>308</v>
      </c>
      <c r="B21" s="28">
        <v>45322</v>
      </c>
      <c r="C21" s="31">
        <f t="shared" si="0"/>
        <v>16</v>
      </c>
      <c r="D21">
        <v>351</v>
      </c>
      <c r="E21" s="32">
        <f t="shared" si="1"/>
        <v>4.5584045584045586E-2</v>
      </c>
      <c r="K21" s="29">
        <v>45657</v>
      </c>
    </row>
    <row r="22" spans="1:11">
      <c r="A22" t="s">
        <v>307</v>
      </c>
      <c r="B22" s="28">
        <v>45322</v>
      </c>
      <c r="C22" s="31">
        <f t="shared" si="0"/>
        <v>15</v>
      </c>
      <c r="D22">
        <v>350</v>
      </c>
      <c r="E22" s="32">
        <f t="shared" si="1"/>
        <v>4.2857142857142858E-2</v>
      </c>
      <c r="K22" s="29">
        <v>45657</v>
      </c>
    </row>
    <row r="23" spans="1:11">
      <c r="A23" t="s">
        <v>309</v>
      </c>
      <c r="B23" s="28">
        <v>45322</v>
      </c>
      <c r="C23" s="31">
        <f t="shared" si="0"/>
        <v>14</v>
      </c>
      <c r="D23">
        <v>349</v>
      </c>
      <c r="E23" s="32">
        <f t="shared" si="1"/>
        <v>4.0114613180515762E-2</v>
      </c>
      <c r="K23" s="29">
        <v>45657</v>
      </c>
    </row>
    <row r="24" spans="1:11">
      <c r="A24" t="s">
        <v>309</v>
      </c>
      <c r="B24" s="28">
        <v>45322</v>
      </c>
      <c r="C24" s="31">
        <f t="shared" si="0"/>
        <v>14</v>
      </c>
      <c r="D24">
        <v>349</v>
      </c>
      <c r="E24" s="32">
        <f t="shared" si="1"/>
        <v>4.0114613180515762E-2</v>
      </c>
      <c r="K24" s="29">
        <v>45657</v>
      </c>
    </row>
    <row r="25" spans="1:11">
      <c r="A25" t="s">
        <v>307</v>
      </c>
      <c r="B25" s="28">
        <v>45322</v>
      </c>
      <c r="C25" s="31">
        <f t="shared" si="0"/>
        <v>15</v>
      </c>
      <c r="D25">
        <v>350</v>
      </c>
      <c r="E25" s="32">
        <f t="shared" si="1"/>
        <v>4.2857142857142858E-2</v>
      </c>
      <c r="K25" s="29">
        <v>45657</v>
      </c>
    </row>
    <row r="26" spans="1:11">
      <c r="A26" t="s">
        <v>311</v>
      </c>
      <c r="B26" s="28">
        <v>45322</v>
      </c>
      <c r="C26" s="31">
        <f t="shared" si="0"/>
        <v>12</v>
      </c>
      <c r="D26">
        <v>347</v>
      </c>
      <c r="E26" s="32">
        <f t="shared" si="1"/>
        <v>3.4582132564841501E-2</v>
      </c>
      <c r="K26" s="29">
        <v>45657</v>
      </c>
    </row>
    <row r="27" spans="1:11">
      <c r="A27" t="s">
        <v>312</v>
      </c>
      <c r="B27" s="28">
        <v>45322</v>
      </c>
      <c r="C27" s="31">
        <f t="shared" si="0"/>
        <v>11</v>
      </c>
      <c r="D27">
        <v>316</v>
      </c>
      <c r="E27" s="32">
        <f t="shared" si="1"/>
        <v>3.4810126582278479E-2</v>
      </c>
      <c r="K27" s="29">
        <v>45657</v>
      </c>
    </row>
    <row r="28" spans="1:11">
      <c r="A28" t="s">
        <v>312</v>
      </c>
      <c r="B28" s="28">
        <v>45322</v>
      </c>
      <c r="C28" s="31">
        <f t="shared" si="0"/>
        <v>11</v>
      </c>
      <c r="D28">
        <v>346</v>
      </c>
      <c r="E28" s="32">
        <f t="shared" si="1"/>
        <v>3.1791907514450865E-2</v>
      </c>
      <c r="K28" s="30" t="s">
        <v>327</v>
      </c>
    </row>
    <row r="29" spans="1:11">
      <c r="A29" t="s">
        <v>312</v>
      </c>
      <c r="B29" s="28">
        <v>45322</v>
      </c>
      <c r="C29" s="31">
        <f t="shared" si="0"/>
        <v>11</v>
      </c>
      <c r="D29">
        <v>316</v>
      </c>
      <c r="E29" s="32">
        <f t="shared" si="1"/>
        <v>3.4810126582278479E-2</v>
      </c>
      <c r="K29" s="29">
        <v>45657</v>
      </c>
    </row>
    <row r="30" spans="1:11">
      <c r="A30" t="s">
        <v>313</v>
      </c>
      <c r="B30" s="28">
        <v>45322</v>
      </c>
      <c r="C30" s="31">
        <f t="shared" si="0"/>
        <v>13</v>
      </c>
      <c r="D30">
        <v>257</v>
      </c>
      <c r="E30" s="32">
        <f t="shared" si="1"/>
        <v>5.0583657587548639E-2</v>
      </c>
      <c r="K30" s="30" t="s">
        <v>327</v>
      </c>
    </row>
    <row r="31" spans="1:11">
      <c r="A31" t="s">
        <v>312</v>
      </c>
      <c r="B31" s="28">
        <v>45322</v>
      </c>
      <c r="C31" s="31">
        <f t="shared" si="0"/>
        <v>11</v>
      </c>
      <c r="D31">
        <v>346</v>
      </c>
      <c r="E31" s="32">
        <f t="shared" si="1"/>
        <v>3.1791907514450865E-2</v>
      </c>
      <c r="K31" s="30" t="s">
        <v>328</v>
      </c>
    </row>
    <row r="32" spans="1:11">
      <c r="A32" t="s">
        <v>311</v>
      </c>
      <c r="B32" s="28">
        <v>45322</v>
      </c>
      <c r="C32" s="31">
        <f t="shared" si="0"/>
        <v>12</v>
      </c>
      <c r="D32">
        <v>347</v>
      </c>
      <c r="E32" s="32">
        <f t="shared" si="1"/>
        <v>3.4582132564841501E-2</v>
      </c>
      <c r="K32" s="29">
        <v>45657</v>
      </c>
    </row>
    <row r="33" spans="1:11">
      <c r="A33" t="s">
        <v>314</v>
      </c>
      <c r="B33" s="28">
        <v>45322</v>
      </c>
      <c r="C33" s="31">
        <f t="shared" si="0"/>
        <v>7</v>
      </c>
      <c r="D33">
        <v>342</v>
      </c>
      <c r="E33" s="32">
        <f t="shared" si="1"/>
        <v>2.046783625730994E-2</v>
      </c>
      <c r="K33" s="29">
        <v>45657</v>
      </c>
    </row>
    <row r="34" spans="1:11">
      <c r="A34" t="s">
        <v>309</v>
      </c>
      <c r="B34" s="28">
        <v>45322</v>
      </c>
      <c r="C34" s="31">
        <f t="shared" si="0"/>
        <v>14</v>
      </c>
      <c r="D34">
        <v>182</v>
      </c>
      <c r="E34" s="32">
        <f t="shared" si="1"/>
        <v>7.6923076923076927E-2</v>
      </c>
      <c r="K34" s="29">
        <v>45657</v>
      </c>
    </row>
    <row r="35" spans="1:11">
      <c r="A35" t="s">
        <v>309</v>
      </c>
      <c r="B35" s="28">
        <v>45322</v>
      </c>
      <c r="C35" s="31">
        <f t="shared" si="0"/>
        <v>14</v>
      </c>
      <c r="D35">
        <v>349</v>
      </c>
      <c r="E35" s="32">
        <f t="shared" si="1"/>
        <v>4.0114613180515762E-2</v>
      </c>
      <c r="K35" s="30" t="s">
        <v>329</v>
      </c>
    </row>
    <row r="36" spans="1:11">
      <c r="A36" t="s">
        <v>309</v>
      </c>
      <c r="B36" s="28">
        <v>45322</v>
      </c>
      <c r="C36" s="31">
        <f t="shared" si="0"/>
        <v>14</v>
      </c>
      <c r="D36">
        <v>349</v>
      </c>
      <c r="E36" s="32">
        <f t="shared" si="1"/>
        <v>4.0114613180515762E-2</v>
      </c>
      <c r="K36" s="29">
        <v>45657</v>
      </c>
    </row>
    <row r="37" spans="1:11">
      <c r="A37" t="s">
        <v>309</v>
      </c>
      <c r="B37" s="28">
        <v>45322</v>
      </c>
      <c r="C37" s="31">
        <f t="shared" si="0"/>
        <v>14</v>
      </c>
      <c r="D37">
        <v>349</v>
      </c>
      <c r="E37" s="32">
        <f t="shared" si="1"/>
        <v>4.0114613180515762E-2</v>
      </c>
      <c r="K37" s="29">
        <v>45657</v>
      </c>
    </row>
    <row r="38" spans="1:11">
      <c r="A38" t="s">
        <v>309</v>
      </c>
      <c r="B38" s="28">
        <v>45322</v>
      </c>
      <c r="C38" s="31">
        <f t="shared" si="0"/>
        <v>14</v>
      </c>
      <c r="D38">
        <v>349</v>
      </c>
      <c r="E38" s="32">
        <f t="shared" si="1"/>
        <v>4.0114613180515762E-2</v>
      </c>
      <c r="K38" s="29">
        <v>45657</v>
      </c>
    </row>
    <row r="39" spans="1:11">
      <c r="A39" t="s">
        <v>313</v>
      </c>
      <c r="B39" s="28">
        <v>45322</v>
      </c>
      <c r="C39" s="31">
        <f t="shared" si="0"/>
        <v>13</v>
      </c>
      <c r="D39">
        <v>43</v>
      </c>
      <c r="E39" s="32">
        <f t="shared" si="1"/>
        <v>0.30232558139534882</v>
      </c>
      <c r="K39" s="29">
        <v>45657</v>
      </c>
    </row>
    <row r="40" spans="1:11">
      <c r="A40" t="s">
        <v>313</v>
      </c>
      <c r="B40" s="28">
        <v>45322</v>
      </c>
      <c r="C40" s="31">
        <f t="shared" si="0"/>
        <v>13</v>
      </c>
      <c r="D40">
        <v>348</v>
      </c>
      <c r="E40" s="32">
        <f t="shared" si="1"/>
        <v>3.7356321839080463E-2</v>
      </c>
      <c r="K40" s="30" t="s">
        <v>330</v>
      </c>
    </row>
    <row r="41" spans="1:11">
      <c r="A41" t="s">
        <v>311</v>
      </c>
      <c r="B41" s="28">
        <v>45322</v>
      </c>
      <c r="C41" s="31">
        <f t="shared" si="0"/>
        <v>12</v>
      </c>
      <c r="D41">
        <v>347</v>
      </c>
      <c r="E41" s="32">
        <f t="shared" si="1"/>
        <v>3.4582132564841501E-2</v>
      </c>
      <c r="K41" s="29">
        <v>45657</v>
      </c>
    </row>
    <row r="42" spans="1:11">
      <c r="A42" t="s">
        <v>313</v>
      </c>
      <c r="B42" s="28">
        <v>45322</v>
      </c>
      <c r="C42" s="31">
        <f t="shared" si="0"/>
        <v>13</v>
      </c>
      <c r="D42">
        <v>348</v>
      </c>
      <c r="E42" s="32">
        <f t="shared" si="1"/>
        <v>3.7356321839080463E-2</v>
      </c>
      <c r="K42" s="29">
        <v>45657</v>
      </c>
    </row>
    <row r="43" spans="1:11">
      <c r="A43" t="s">
        <v>313</v>
      </c>
      <c r="B43" s="28">
        <v>45322</v>
      </c>
      <c r="C43" s="31">
        <f t="shared" si="0"/>
        <v>13</v>
      </c>
      <c r="D43">
        <v>330</v>
      </c>
      <c r="E43" s="32">
        <f t="shared" si="1"/>
        <v>3.9393939393939391E-2</v>
      </c>
      <c r="K43" s="29">
        <v>45657</v>
      </c>
    </row>
    <row r="44" spans="1:11">
      <c r="A44" t="s">
        <v>313</v>
      </c>
      <c r="B44" s="28">
        <v>45322</v>
      </c>
      <c r="C44" s="31">
        <f t="shared" si="0"/>
        <v>13</v>
      </c>
      <c r="D44">
        <v>330</v>
      </c>
      <c r="E44" s="32">
        <f t="shared" si="1"/>
        <v>3.9393939393939391E-2</v>
      </c>
      <c r="K44" s="30" t="s">
        <v>331</v>
      </c>
    </row>
    <row r="45" spans="1:11">
      <c r="A45" t="s">
        <v>313</v>
      </c>
      <c r="B45" s="28">
        <v>45322</v>
      </c>
      <c r="C45" s="31">
        <f t="shared" si="0"/>
        <v>13</v>
      </c>
      <c r="D45">
        <v>348</v>
      </c>
      <c r="E45" s="32">
        <f t="shared" si="1"/>
        <v>3.7356321839080463E-2</v>
      </c>
      <c r="K45" s="30" t="s">
        <v>331</v>
      </c>
    </row>
    <row r="46" spans="1:11">
      <c r="A46" t="s">
        <v>311</v>
      </c>
      <c r="B46" s="28">
        <v>45322</v>
      </c>
      <c r="C46" s="31">
        <f t="shared" si="0"/>
        <v>12</v>
      </c>
      <c r="D46">
        <v>347</v>
      </c>
      <c r="E46" s="32">
        <f t="shared" si="1"/>
        <v>3.4582132564841501E-2</v>
      </c>
      <c r="K46" s="29">
        <v>45657</v>
      </c>
    </row>
    <row r="47" spans="1:11">
      <c r="A47" t="s">
        <v>311</v>
      </c>
      <c r="B47" s="28">
        <v>45322</v>
      </c>
      <c r="C47" s="31">
        <f t="shared" si="0"/>
        <v>12</v>
      </c>
      <c r="D47">
        <v>347</v>
      </c>
      <c r="E47" s="32">
        <f t="shared" si="1"/>
        <v>3.4582132564841501E-2</v>
      </c>
      <c r="K47" s="29">
        <v>45657</v>
      </c>
    </row>
    <row r="48" spans="1:11">
      <c r="A48" t="s">
        <v>311</v>
      </c>
      <c r="B48" s="28">
        <v>45322</v>
      </c>
      <c r="C48" s="31">
        <f t="shared" si="0"/>
        <v>12</v>
      </c>
      <c r="D48">
        <v>347</v>
      </c>
      <c r="E48" s="32">
        <f t="shared" si="1"/>
        <v>3.4582132564841501E-2</v>
      </c>
      <c r="K48" s="29">
        <v>45657</v>
      </c>
    </row>
    <row r="49" spans="1:11">
      <c r="A49" t="s">
        <v>313</v>
      </c>
      <c r="B49" s="28">
        <v>45322</v>
      </c>
      <c r="C49" s="31">
        <f t="shared" si="0"/>
        <v>13</v>
      </c>
      <c r="D49">
        <v>348</v>
      </c>
      <c r="E49" s="32">
        <f t="shared" si="1"/>
        <v>3.7356321839080463E-2</v>
      </c>
      <c r="K49" s="29">
        <v>45657</v>
      </c>
    </row>
    <row r="50" spans="1:11">
      <c r="A50" t="s">
        <v>311</v>
      </c>
      <c r="B50" s="28">
        <v>45322</v>
      </c>
      <c r="C50" s="31">
        <f t="shared" si="0"/>
        <v>12</v>
      </c>
      <c r="D50">
        <v>347</v>
      </c>
      <c r="E50" s="32">
        <f t="shared" si="1"/>
        <v>3.4582132564841501E-2</v>
      </c>
      <c r="K50" s="29">
        <v>45657</v>
      </c>
    </row>
    <row r="51" spans="1:11">
      <c r="A51" t="s">
        <v>313</v>
      </c>
      <c r="B51" s="28">
        <v>45322</v>
      </c>
      <c r="C51" s="31">
        <f t="shared" si="0"/>
        <v>13</v>
      </c>
      <c r="D51">
        <v>348</v>
      </c>
      <c r="E51" s="32">
        <f t="shared" si="1"/>
        <v>3.7356321839080463E-2</v>
      </c>
      <c r="K51" s="29">
        <v>45657</v>
      </c>
    </row>
    <row r="52" spans="1:11">
      <c r="A52" t="s">
        <v>313</v>
      </c>
      <c r="B52" s="28">
        <v>45322</v>
      </c>
      <c r="C52" s="31">
        <f t="shared" si="0"/>
        <v>13</v>
      </c>
      <c r="D52">
        <v>348</v>
      </c>
      <c r="E52" s="32">
        <f t="shared" si="1"/>
        <v>3.7356321839080463E-2</v>
      </c>
      <c r="K52" s="29">
        <v>45657</v>
      </c>
    </row>
    <row r="53" spans="1:11">
      <c r="A53" t="s">
        <v>315</v>
      </c>
      <c r="B53" s="28">
        <v>45322</v>
      </c>
      <c r="C53" s="31">
        <f t="shared" si="0"/>
        <v>9</v>
      </c>
      <c r="D53">
        <v>344</v>
      </c>
      <c r="E53" s="32">
        <f t="shared" si="1"/>
        <v>2.616279069767442E-2</v>
      </c>
      <c r="K53" s="29">
        <v>45657</v>
      </c>
    </row>
    <row r="54" spans="1:11">
      <c r="A54" t="s">
        <v>312</v>
      </c>
      <c r="B54" s="28">
        <v>45322</v>
      </c>
      <c r="C54" s="31">
        <f t="shared" si="0"/>
        <v>11</v>
      </c>
      <c r="D54">
        <v>346</v>
      </c>
      <c r="E54" s="32">
        <f t="shared" si="1"/>
        <v>3.1791907514450865E-2</v>
      </c>
      <c r="K54" s="29">
        <v>45657</v>
      </c>
    </row>
    <row r="55" spans="1:11">
      <c r="A55" t="s">
        <v>314</v>
      </c>
      <c r="B55" s="28">
        <v>45322</v>
      </c>
      <c r="C55" s="31">
        <f t="shared" si="0"/>
        <v>7</v>
      </c>
      <c r="D55">
        <v>342</v>
      </c>
      <c r="E55" s="32">
        <f t="shared" si="1"/>
        <v>2.046783625730994E-2</v>
      </c>
      <c r="K55" s="29">
        <v>45657</v>
      </c>
    </row>
    <row r="56" spans="1:11">
      <c r="A56" t="s">
        <v>314</v>
      </c>
      <c r="B56" s="28">
        <v>45322</v>
      </c>
      <c r="C56" s="31">
        <f t="shared" si="0"/>
        <v>7</v>
      </c>
      <c r="D56">
        <v>221</v>
      </c>
      <c r="E56" s="32">
        <f t="shared" si="1"/>
        <v>3.1674208144796379E-2</v>
      </c>
      <c r="K56" s="29">
        <v>45657</v>
      </c>
    </row>
    <row r="57" spans="1:11">
      <c r="A57" t="s">
        <v>315</v>
      </c>
      <c r="B57" s="28">
        <v>45322</v>
      </c>
      <c r="C57" s="31">
        <f t="shared" si="0"/>
        <v>9</v>
      </c>
      <c r="D57">
        <v>344</v>
      </c>
      <c r="E57" s="32">
        <f t="shared" si="1"/>
        <v>2.616279069767442E-2</v>
      </c>
      <c r="K57" s="30" t="s">
        <v>332</v>
      </c>
    </row>
    <row r="58" spans="1:11">
      <c r="A58" t="s">
        <v>316</v>
      </c>
      <c r="B58" s="28">
        <v>45322</v>
      </c>
      <c r="C58" s="31">
        <f t="shared" si="0"/>
        <v>-5</v>
      </c>
      <c r="D58">
        <v>330</v>
      </c>
      <c r="E58" s="32">
        <f t="shared" si="1"/>
        <v>-1.5151515151515152E-2</v>
      </c>
      <c r="K58" s="29">
        <v>45657</v>
      </c>
    </row>
    <row r="59" spans="1:11">
      <c r="A59" t="s">
        <v>314</v>
      </c>
      <c r="B59" s="28">
        <v>45322</v>
      </c>
      <c r="C59" s="31">
        <f t="shared" si="0"/>
        <v>7</v>
      </c>
      <c r="D59">
        <v>329</v>
      </c>
      <c r="E59" s="32">
        <f t="shared" si="1"/>
        <v>2.1276595744680851E-2</v>
      </c>
      <c r="K59" s="29">
        <v>45657</v>
      </c>
    </row>
    <row r="60" spans="1:11">
      <c r="A60" t="s">
        <v>314</v>
      </c>
      <c r="B60" s="28">
        <v>45322</v>
      </c>
      <c r="C60" s="31">
        <f t="shared" si="0"/>
        <v>7</v>
      </c>
      <c r="D60">
        <v>328</v>
      </c>
      <c r="E60" s="32">
        <f t="shared" si="1"/>
        <v>2.1341463414634148E-2</v>
      </c>
      <c r="K60" s="29">
        <v>45657</v>
      </c>
    </row>
    <row r="61" spans="1:11">
      <c r="A61" t="s">
        <v>314</v>
      </c>
      <c r="B61" s="28">
        <v>45322</v>
      </c>
      <c r="C61" s="31">
        <f t="shared" si="0"/>
        <v>7</v>
      </c>
      <c r="D61">
        <v>329</v>
      </c>
      <c r="E61" s="32">
        <f t="shared" si="1"/>
        <v>2.1276595744680851E-2</v>
      </c>
      <c r="K61" s="30" t="s">
        <v>333</v>
      </c>
    </row>
    <row r="62" spans="1:11">
      <c r="A62" t="s">
        <v>317</v>
      </c>
      <c r="B62" s="28">
        <v>45322</v>
      </c>
      <c r="C62" s="31">
        <f t="shared" si="0"/>
        <v>6</v>
      </c>
      <c r="D62">
        <v>341</v>
      </c>
      <c r="E62" s="32">
        <f t="shared" si="1"/>
        <v>1.7595307917888565E-2</v>
      </c>
      <c r="K62" s="30" t="s">
        <v>334</v>
      </c>
    </row>
    <row r="63" spans="1:11">
      <c r="A63" t="s">
        <v>318</v>
      </c>
      <c r="B63" s="28">
        <v>45322</v>
      </c>
      <c r="C63" s="31">
        <f t="shared" si="0"/>
        <v>5</v>
      </c>
      <c r="D63">
        <v>340</v>
      </c>
      <c r="E63" s="32">
        <f t="shared" si="1"/>
        <v>1.4705882352941176E-2</v>
      </c>
      <c r="K63" s="30" t="s">
        <v>333</v>
      </c>
    </row>
    <row r="64" spans="1:11">
      <c r="A64" t="s">
        <v>319</v>
      </c>
      <c r="B64" s="28">
        <v>45322</v>
      </c>
      <c r="C64" s="31">
        <f t="shared" si="0"/>
        <v>4</v>
      </c>
      <c r="D64">
        <v>339</v>
      </c>
      <c r="E64" s="32">
        <f t="shared" si="1"/>
        <v>1.1799410029498525E-2</v>
      </c>
      <c r="K64" s="29">
        <v>45657</v>
      </c>
    </row>
    <row r="65" spans="1:11">
      <c r="A65" t="s">
        <v>319</v>
      </c>
      <c r="B65" s="28">
        <v>45322</v>
      </c>
      <c r="C65" s="31">
        <f t="shared" si="0"/>
        <v>4</v>
      </c>
      <c r="D65">
        <v>339</v>
      </c>
      <c r="E65" s="32">
        <f t="shared" si="1"/>
        <v>1.1799410029498525E-2</v>
      </c>
      <c r="K65" s="29">
        <v>45657</v>
      </c>
    </row>
    <row r="66" spans="1:11">
      <c r="A66" t="s">
        <v>320</v>
      </c>
      <c r="B66" s="28">
        <v>45322</v>
      </c>
      <c r="C66" s="31">
        <f t="shared" si="0"/>
        <v>1</v>
      </c>
      <c r="D66">
        <v>336</v>
      </c>
      <c r="E66" s="32">
        <f t="shared" si="1"/>
        <v>2.976190476190476E-3</v>
      </c>
      <c r="K66" s="29">
        <v>45657</v>
      </c>
    </row>
    <row r="67" spans="1:11">
      <c r="A67" t="s">
        <v>320</v>
      </c>
      <c r="B67" s="28">
        <v>45322</v>
      </c>
      <c r="C67" s="31">
        <f t="shared" ref="C67:C77" si="2">+B67-A67</f>
        <v>1</v>
      </c>
      <c r="D67">
        <v>336</v>
      </c>
      <c r="E67" s="32">
        <f t="shared" ref="E67:E77" si="3">+C67/D67</f>
        <v>2.976190476190476E-3</v>
      </c>
      <c r="K67" s="29">
        <v>45657</v>
      </c>
    </row>
    <row r="68" spans="1:11">
      <c r="A68" t="s">
        <v>321</v>
      </c>
      <c r="B68" s="28">
        <v>45322</v>
      </c>
      <c r="C68" s="31">
        <f t="shared" si="2"/>
        <v>2</v>
      </c>
      <c r="D68">
        <v>337</v>
      </c>
      <c r="E68" s="32">
        <f t="shared" si="3"/>
        <v>5.9347181008902079E-3</v>
      </c>
      <c r="K68" s="29">
        <v>45657</v>
      </c>
    </row>
    <row r="69" spans="1:11">
      <c r="A69" t="s">
        <v>319</v>
      </c>
      <c r="B69" s="28">
        <v>45322</v>
      </c>
      <c r="C69" s="31">
        <f t="shared" si="2"/>
        <v>4</v>
      </c>
      <c r="D69">
        <v>332</v>
      </c>
      <c r="E69" s="32">
        <f t="shared" si="3"/>
        <v>1.2048192771084338E-2</v>
      </c>
      <c r="K69" s="29">
        <v>45657</v>
      </c>
    </row>
    <row r="70" spans="1:11">
      <c r="A70" t="s">
        <v>318</v>
      </c>
      <c r="B70" s="28">
        <v>45322</v>
      </c>
      <c r="C70" s="31">
        <f t="shared" si="2"/>
        <v>5</v>
      </c>
      <c r="D70">
        <v>340</v>
      </c>
      <c r="E70" s="32">
        <f t="shared" si="3"/>
        <v>1.4705882352941176E-2</v>
      </c>
      <c r="K70" s="29">
        <v>45657</v>
      </c>
    </row>
    <row r="71" spans="1:11">
      <c r="A71" t="s">
        <v>317</v>
      </c>
      <c r="B71" s="28">
        <v>45322</v>
      </c>
      <c r="C71" s="31">
        <f t="shared" si="2"/>
        <v>6</v>
      </c>
      <c r="D71">
        <v>341</v>
      </c>
      <c r="E71" s="32">
        <f t="shared" si="3"/>
        <v>1.7595307917888565E-2</v>
      </c>
      <c r="K71" s="30" t="s">
        <v>335</v>
      </c>
    </row>
    <row r="72" spans="1:11">
      <c r="A72" t="s">
        <v>318</v>
      </c>
      <c r="B72" s="28">
        <v>45322</v>
      </c>
      <c r="C72" s="31">
        <f t="shared" si="2"/>
        <v>5</v>
      </c>
      <c r="D72">
        <v>334</v>
      </c>
      <c r="E72" s="32">
        <f t="shared" si="3"/>
        <v>1.4970059880239521E-2</v>
      </c>
      <c r="K72" s="29">
        <v>45657</v>
      </c>
    </row>
    <row r="73" spans="1:11">
      <c r="A73" t="s">
        <v>317</v>
      </c>
      <c r="B73" s="28">
        <v>45322</v>
      </c>
      <c r="C73" s="31">
        <f t="shared" si="2"/>
        <v>6</v>
      </c>
      <c r="D73">
        <v>334</v>
      </c>
      <c r="E73" s="32">
        <f t="shared" si="3"/>
        <v>1.7964071856287425E-2</v>
      </c>
      <c r="K73" s="30" t="s">
        <v>336</v>
      </c>
    </row>
    <row r="74" spans="1:11">
      <c r="A74" t="s">
        <v>321</v>
      </c>
      <c r="B74" s="28">
        <v>45322</v>
      </c>
      <c r="C74" s="31">
        <f t="shared" si="2"/>
        <v>2</v>
      </c>
      <c r="D74">
        <v>330</v>
      </c>
      <c r="E74" s="32">
        <f t="shared" si="3"/>
        <v>6.0606060606060606E-3</v>
      </c>
      <c r="K74" s="30" t="s">
        <v>337</v>
      </c>
    </row>
    <row r="75" spans="1:11">
      <c r="A75" t="s">
        <v>322</v>
      </c>
      <c r="B75" s="28">
        <v>45322</v>
      </c>
      <c r="C75" s="31">
        <f t="shared" si="2"/>
        <v>-1</v>
      </c>
      <c r="D75">
        <v>334</v>
      </c>
      <c r="E75" s="32">
        <f t="shared" si="3"/>
        <v>-2.9940119760479044E-3</v>
      </c>
      <c r="K75" s="30" t="s">
        <v>335</v>
      </c>
    </row>
    <row r="76" spans="1:11">
      <c r="A76" t="s">
        <v>319</v>
      </c>
      <c r="B76" s="28">
        <v>45322</v>
      </c>
      <c r="C76" s="31">
        <f t="shared" si="2"/>
        <v>4</v>
      </c>
      <c r="D76">
        <v>332</v>
      </c>
      <c r="E76" s="32">
        <f t="shared" si="3"/>
        <v>1.2048192771084338E-2</v>
      </c>
      <c r="K76" s="30" t="s">
        <v>335</v>
      </c>
    </row>
    <row r="77" spans="1:11">
      <c r="A77" t="s">
        <v>321</v>
      </c>
      <c r="B77" s="28">
        <v>45322</v>
      </c>
      <c r="C77" s="31">
        <f t="shared" si="2"/>
        <v>2</v>
      </c>
      <c r="D77">
        <v>337</v>
      </c>
      <c r="E77" s="32">
        <f t="shared" si="3"/>
        <v>5.9347181008902079E-3</v>
      </c>
      <c r="K77" s="29">
        <v>45657</v>
      </c>
    </row>
    <row r="78" spans="1:11">
      <c r="K78" s="29">
        <v>45657</v>
      </c>
    </row>
    <row r="79" spans="1:11">
      <c r="K79" s="30" t="s">
        <v>335</v>
      </c>
    </row>
    <row r="80" spans="1:11">
      <c r="K80" s="29">
        <v>45657</v>
      </c>
    </row>
  </sheetData>
  <autoFilter ref="K1:K81" xr:uid="{483E0639-E4A0-4B7C-998E-5CF19FBC089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C15" sqref="C15"/>
    </sheetView>
  </sheetViews>
  <sheetFormatPr baseColWidth="10" defaultRowHeight="15"/>
  <cols>
    <col min="3" max="3" width="27.7109375" customWidth="1"/>
  </cols>
  <sheetData>
    <row r="2" spans="1:6" ht="15.75" thickBot="1"/>
    <row r="3" spans="1:6" s="5" customFormat="1" ht="16.5" thickBot="1">
      <c r="A3" s="20" t="s">
        <v>13</v>
      </c>
      <c r="B3" s="21"/>
      <c r="C3" s="21"/>
      <c r="D3" s="21"/>
      <c r="E3" s="21"/>
      <c r="F3" s="22"/>
    </row>
    <row r="4" spans="1:6" s="5" customFormat="1" ht="36.75" customHeight="1" thickBot="1">
      <c r="A4" s="20" t="s">
        <v>14</v>
      </c>
      <c r="B4" s="21"/>
      <c r="C4" s="21"/>
      <c r="D4" s="23" t="s">
        <v>22</v>
      </c>
      <c r="E4" s="24"/>
      <c r="F4" s="25"/>
    </row>
    <row r="5" spans="1:6" s="5" customFormat="1" ht="13.5" thickBot="1">
      <c r="A5" s="11" t="s">
        <v>15</v>
      </c>
      <c r="B5" s="12" t="s">
        <v>16</v>
      </c>
      <c r="C5" s="13" t="s">
        <v>17</v>
      </c>
      <c r="D5" s="13" t="s">
        <v>18</v>
      </c>
      <c r="E5" s="13" t="s">
        <v>19</v>
      </c>
      <c r="F5" s="14" t="s">
        <v>20</v>
      </c>
    </row>
    <row r="6" spans="1:6" s="5" customFormat="1" ht="60">
      <c r="A6" s="6">
        <v>1</v>
      </c>
      <c r="B6" s="7">
        <v>44802</v>
      </c>
      <c r="C6" s="8" t="s">
        <v>21</v>
      </c>
      <c r="D6" s="9" t="s">
        <v>23</v>
      </c>
      <c r="E6" s="9" t="s">
        <v>24</v>
      </c>
      <c r="F6" s="10" t="s">
        <v>25</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Eduardo Torres Espinosa</cp:lastModifiedBy>
  <cp:revision/>
  <dcterms:created xsi:type="dcterms:W3CDTF">2021-09-05T20:15:18Z</dcterms:created>
  <dcterms:modified xsi:type="dcterms:W3CDTF">2024-02-14T16:34:46Z</dcterms:modified>
  <cp:category/>
  <cp:contentStatus/>
</cp:coreProperties>
</file>