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DOCUMENTOS PARA SALIDAS DE INSUMOS/DOC. INSUMOS ENERO/"/>
    </mc:Choice>
  </mc:AlternateContent>
  <xr:revisionPtr revIDLastSave="20" documentId="8_{962E804A-528B-4737-9DDE-BAE8DA6B5231}" xr6:coauthVersionLast="45" xr6:coauthVersionMax="47" xr10:uidLastSave="{7B19A912-49FA-4095-A1BB-4BA1932F2734}"/>
  <bookViews>
    <workbookView xWindow="-120" yWindow="-120" windowWidth="20730" windowHeight="11160" xr2:uid="{00000000-000D-0000-FFFF-FFFF00000000}"/>
  </bookViews>
  <sheets>
    <sheet name="FORMATO GIL-F-014" sheetId="1" r:id="rId1"/>
    <sheet name="Hoja1" sheetId="5" r:id="rId2"/>
  </sheets>
  <definedNames>
    <definedName name="AMAZONAS" comment="REG AMAZONAS">#REF!</definedName>
    <definedName name="ANTIOQUIA" comment="REGIONAL ANTIOQUIA">#REF!</definedName>
    <definedName name="ARAUCA" comment="REG ARAUCA">#REF!</definedName>
    <definedName name="ATLANTICO" comment="REGIONAL ATLANTICO">#REF!</definedName>
    <definedName name="BOLIVAR" comment="REGIONAL BOLIVAR">#REF!+#REF!+#REF!</definedName>
    <definedName name="BOYACA" comment="REG BOYACA">#REF!</definedName>
    <definedName name="CALDAS" comment="REGIONAL CALDAS">#REF!</definedName>
    <definedName name="CAQUETA" comment="REGIONAL CAQUETA">#REF!</definedName>
    <definedName name="CASANARE" comment="REG CASANARE">#REF!</definedName>
    <definedName name="CAUCA" comment="REGIONAL CAUCA">#REF!</definedName>
    <definedName name="CESAR" comment="REG CESAR">#REF!</definedName>
    <definedName name="CHOCO" comment="REG CHOCO">#REF!</definedName>
    <definedName name="CORDOBA" comment="REG CORDOBA">#REF!</definedName>
    <definedName name="CUNDINAMARCA" comment="REG CUNDINAMARCA">#REF!</definedName>
    <definedName name="DG" comment="DIRECCIÓN GENERAL">#REF!</definedName>
    <definedName name="DISTRITO" comment="DISTRITO CAPITAL">#REF!</definedName>
    <definedName name="GUAINIA" comment="REG GUAINIA">#REF!</definedName>
    <definedName name="GUAJIRA" comment="REG GUAJIRA">#REF!</definedName>
    <definedName name="GUAVIARE" comment="REG GUAVIARE">#REF!</definedName>
    <definedName name="HUILA" comment="REG HUILA">#REF!</definedName>
    <definedName name="MAGDALENA" comment="REG MAGDALENA">#REF!</definedName>
    <definedName name="META" comment="REG META">#REF!</definedName>
    <definedName name="NARIÑO" comment="REG NARIÑO">#REF!</definedName>
    <definedName name="QUINDIO" comment="REG QUINDIO">#REF!</definedName>
    <definedName name="REG">'FORMATO GIL-F-014'!$D$7</definedName>
    <definedName name="REGIONALES" comment="CODIGO REGIONALES">#REF!</definedName>
    <definedName name="RISARALDA" comment="REG RISARALDA">#REF!</definedName>
    <definedName name="SANANDRES" comment="REEG SAN ANDRES">#REF!</definedName>
    <definedName name="SANTANDER" comment="REG SANTANDER">#REF!</definedName>
    <definedName name="SUCRE" comment="REG SUCRE">#REF!</definedName>
    <definedName name="TOLIMA" comment="REG TOLIMA">#REF!</definedName>
    <definedName name="VALLE" comment="REG VALLE">#REF!</definedName>
    <definedName name="VAUPES" comment="REG VAUPES">#REF!</definedName>
    <definedName name="VICHADA" comment="REG VICHA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5" l="1"/>
  <c r="E40" i="5"/>
  <c r="F40" i="5" s="1"/>
  <c r="G40" i="5" s="1"/>
  <c r="H39" i="5"/>
  <c r="E39" i="5"/>
  <c r="E38" i="5"/>
  <c r="H38" i="5" s="1"/>
  <c r="F37" i="5"/>
  <c r="G37" i="5" s="1"/>
  <c r="E37" i="5"/>
  <c r="H36" i="5"/>
  <c r="G36" i="5"/>
  <c r="F36" i="5"/>
  <c r="E36" i="5"/>
  <c r="I36" i="5" s="1"/>
  <c r="H35" i="5"/>
  <c r="E35" i="5"/>
  <c r="E34" i="5"/>
  <c r="H34" i="5" s="1"/>
  <c r="F33" i="5"/>
  <c r="G33" i="5" s="1"/>
  <c r="E33" i="5"/>
  <c r="H32" i="5"/>
  <c r="G32" i="5"/>
  <c r="F32" i="5"/>
  <c r="E32" i="5"/>
  <c r="I32" i="5" s="1"/>
  <c r="H31" i="5"/>
  <c r="E31" i="5"/>
  <c r="E30" i="5"/>
  <c r="H30" i="5" s="1"/>
  <c r="F29" i="5"/>
  <c r="G29" i="5" s="1"/>
  <c r="E29" i="5"/>
  <c r="H28" i="5"/>
  <c r="E28" i="5"/>
  <c r="F28" i="5" s="1"/>
  <c r="G28" i="5" s="1"/>
  <c r="H27" i="5"/>
  <c r="E27" i="5"/>
  <c r="E26" i="5"/>
  <c r="H26" i="5" s="1"/>
  <c r="F25" i="5"/>
  <c r="G25" i="5" s="1"/>
  <c r="E25" i="5"/>
  <c r="H24" i="5"/>
  <c r="E24" i="5"/>
  <c r="F24" i="5" s="1"/>
  <c r="G24" i="5" s="1"/>
  <c r="H23" i="5"/>
  <c r="E23" i="5"/>
  <c r="E22" i="5"/>
  <c r="H22" i="5" s="1"/>
  <c r="F21" i="5"/>
  <c r="G21" i="5" s="1"/>
  <c r="E21" i="5"/>
  <c r="H20" i="5"/>
  <c r="E20" i="5"/>
  <c r="F20" i="5" s="1"/>
  <c r="G20" i="5" s="1"/>
  <c r="H19" i="5"/>
  <c r="E19" i="5"/>
  <c r="E18" i="5"/>
  <c r="H18" i="5" s="1"/>
  <c r="F17" i="5"/>
  <c r="G17" i="5" s="1"/>
  <c r="E17" i="5"/>
  <c r="H16" i="5"/>
  <c r="E16" i="5"/>
  <c r="F16" i="5" s="1"/>
  <c r="G16" i="5" s="1"/>
  <c r="H15" i="5"/>
  <c r="E15" i="5"/>
  <c r="E14" i="5"/>
  <c r="H14" i="5" s="1"/>
  <c r="F13" i="5"/>
  <c r="G13" i="5" s="1"/>
  <c r="E13" i="5"/>
  <c r="H12" i="5"/>
  <c r="E12" i="5"/>
  <c r="F12" i="5" s="1"/>
  <c r="G12" i="5" s="1"/>
  <c r="H11" i="5"/>
  <c r="E11" i="5"/>
  <c r="E10" i="5"/>
  <c r="H10" i="5" s="1"/>
  <c r="H9" i="5"/>
  <c r="F9" i="5"/>
  <c r="G9" i="5" s="1"/>
  <c r="E9" i="5"/>
  <c r="I9" i="5" s="1"/>
  <c r="H8" i="5"/>
  <c r="E8" i="5"/>
  <c r="F8" i="5" s="1"/>
  <c r="G8" i="5" s="1"/>
  <c r="H7" i="5"/>
  <c r="E7" i="5"/>
  <c r="E6" i="5"/>
  <c r="H6" i="5" s="1"/>
  <c r="H5" i="5"/>
  <c r="F5" i="5"/>
  <c r="G5" i="5" s="1"/>
  <c r="E5" i="5"/>
  <c r="E41" i="5" s="1"/>
  <c r="I25" i="5" l="1"/>
  <c r="I21" i="5"/>
  <c r="I17" i="5"/>
  <c r="G31" i="5"/>
  <c r="I13" i="5"/>
  <c r="I29" i="5"/>
  <c r="G35" i="5"/>
  <c r="I10" i="5"/>
  <c r="I38" i="5"/>
  <c r="F10" i="5"/>
  <c r="F14" i="5"/>
  <c r="G14" i="5" s="1"/>
  <c r="I19" i="5"/>
  <c r="F22" i="5"/>
  <c r="F26" i="5"/>
  <c r="I26" i="5" s="1"/>
  <c r="F30" i="5"/>
  <c r="G30" i="5" s="1"/>
  <c r="F34" i="5"/>
  <c r="G34" i="5" s="1"/>
  <c r="F38" i="5"/>
  <c r="I39" i="5"/>
  <c r="G6" i="5"/>
  <c r="F7" i="5"/>
  <c r="G7" i="5" s="1"/>
  <c r="I8" i="5"/>
  <c r="G10" i="5"/>
  <c r="F11" i="5"/>
  <c r="I11" i="5" s="1"/>
  <c r="I12" i="5"/>
  <c r="H13" i="5"/>
  <c r="F15" i="5"/>
  <c r="G15" i="5" s="1"/>
  <c r="I16" i="5"/>
  <c r="H17" i="5"/>
  <c r="F19" i="5"/>
  <c r="G19" i="5" s="1"/>
  <c r="I20" i="5"/>
  <c r="H21" i="5"/>
  <c r="G22" i="5"/>
  <c r="F23" i="5"/>
  <c r="G23" i="5" s="1"/>
  <c r="I24" i="5"/>
  <c r="H25" i="5"/>
  <c r="G26" i="5"/>
  <c r="F27" i="5"/>
  <c r="G27" i="5" s="1"/>
  <c r="I28" i="5"/>
  <c r="H29" i="5"/>
  <c r="F31" i="5"/>
  <c r="I31" i="5" s="1"/>
  <c r="H33" i="5"/>
  <c r="H41" i="5" s="1"/>
  <c r="F35" i="5"/>
  <c r="H37" i="5"/>
  <c r="I37" i="5" s="1"/>
  <c r="G38" i="5"/>
  <c r="F39" i="5"/>
  <c r="G39" i="5" s="1"/>
  <c r="I40" i="5"/>
  <c r="I6" i="5"/>
  <c r="I14" i="5"/>
  <c r="I22" i="5"/>
  <c r="F41" i="5"/>
  <c r="F6" i="5"/>
  <c r="F18" i="5"/>
  <c r="I18" i="5" s="1"/>
  <c r="I23" i="5"/>
  <c r="I35" i="5"/>
  <c r="I5" i="5"/>
  <c r="G41" i="5" l="1"/>
  <c r="I41" i="5"/>
  <c r="I7" i="5"/>
  <c r="I33" i="5"/>
  <c r="I34" i="5"/>
  <c r="G11" i="5"/>
  <c r="I15" i="5"/>
  <c r="I30" i="5"/>
  <c r="G18" i="5"/>
  <c r="I27" i="5"/>
  <c r="I7" i="1" l="1"/>
</calcChain>
</file>

<file path=xl/sharedStrings.xml><?xml version="1.0" encoding="utf-8"?>
<sst xmlns="http://schemas.openxmlformats.org/spreadsheetml/2006/main" count="160" uniqueCount="97">
  <si>
    <t>NOMBRE DE JEFE DE OFICINA O COORDINADOR DE AREA:</t>
  </si>
  <si>
    <t>AREA</t>
  </si>
  <si>
    <t>ITEM</t>
  </si>
  <si>
    <t>OBSERVACIONES</t>
  </si>
  <si>
    <t>DESCRIPCION DE BIEN</t>
  </si>
  <si>
    <t>UNIDA DE MEDIDA</t>
  </si>
  <si>
    <t>FECHA SOLICITUD</t>
  </si>
  <si>
    <t>CÓDIGO DE GRUPO O FICHA DE CARACTERIZACIÓN</t>
  </si>
  <si>
    <t>CÓDIGO SENA</t>
  </si>
  <si>
    <t>NOMBRE REGIONAL</t>
  </si>
  <si>
    <t>CODIGO REGIONAL</t>
  </si>
  <si>
    <t>NOMBRE CENTRO DE COSTO</t>
  </si>
  <si>
    <t>CARGO</t>
  </si>
  <si>
    <t>NOMBRE:</t>
  </si>
  <si>
    <t>Dirección General</t>
  </si>
  <si>
    <t>COD CENTRO DE COSTOS</t>
  </si>
  <si>
    <t>Código: GIL-F-014</t>
  </si>
  <si>
    <t>CANTIDAD SOLICITADA</t>
  </si>
  <si>
    <t>CANTIDAD ENTREGADA</t>
  </si>
  <si>
    <t>Nota: La cantidad de bienes entregada pueder ser inferior a la cantidad de bienes solicitados toda vez que la solicitud se atiende de acuerdo a las existencias físicas  de bienes en cada almacén.</t>
  </si>
  <si>
    <t>Area administrativa</t>
  </si>
  <si>
    <t>DESTINO DE LOS BIENES SOLICITADOS</t>
  </si>
  <si>
    <t>Versión: 05</t>
  </si>
  <si>
    <t>TIPO DE CUENTADANTE</t>
  </si>
  <si>
    <t>UNIPERSONAL</t>
  </si>
  <si>
    <t>NOMBRE DEL CUENTADANTE  UNIPERSONAL O CUENTADANTE MÚLTIPLE</t>
  </si>
  <si>
    <t>NOMBRE</t>
  </si>
  <si>
    <t>N° DE IDENTIFICIACIÓN</t>
  </si>
  <si>
    <t>PARA EL CASO DE CUENTADANTE MÚLPLES  EN EL SIGUIENTE CAMPO  RELACIONE EL NOMBRE Y NUMERO DE IDENTIFICACIÓN DE LAS PERSONAS QUE  LO CONFORMAN 
Adicione todas las celdas que se requieran.</t>
  </si>
  <si>
    <t>PROCESO GESTIÓN DE INFRAESTRUCTURA Y LOGÍSTICA</t>
  </si>
  <si>
    <t xml:space="preserve">FORMATO SOLICITUD DE BIENES PARA USO DE  CUENTADANTES </t>
  </si>
  <si>
    <t xml:space="preserve">Servicios Generales y Adquisiciones </t>
  </si>
  <si>
    <t>Hector Javier Guevara Peñaloza</t>
  </si>
  <si>
    <t>Coordinador del grupo de Adquisiciones y Servicios Generales</t>
  </si>
  <si>
    <t>REMISION 343300 RECIBIDA 23-01 DE 2023 BAJO LA ORDEN DE COMPRA No.103305 DE 2022</t>
  </si>
  <si>
    <t>cod</t>
  </si>
  <si>
    <t>Bien</t>
  </si>
  <si>
    <t>cantidad mensual</t>
  </si>
  <si>
    <t>Precio Unitario con Descuento</t>
  </si>
  <si>
    <t>TOTAL ANTES DE IVA</t>
  </si>
  <si>
    <t>AIU 1%</t>
  </si>
  <si>
    <t>TOTAL ANTES DE IVA +AIU</t>
  </si>
  <si>
    <t>IVA 19%</t>
  </si>
  <si>
    <t>TOTAL</t>
  </si>
  <si>
    <t>Jabón para loza liquido</t>
  </si>
  <si>
    <t>Jabón para loza crema</t>
  </si>
  <si>
    <t>Jabón de dispensador para manos 3</t>
  </si>
  <si>
    <t>Limpiador multiusos 1</t>
  </si>
  <si>
    <t>Líquido desengrasante</t>
  </si>
  <si>
    <t>Detergente multiusos en polvo</t>
  </si>
  <si>
    <t>Desinfectante para uso general 1</t>
  </si>
  <si>
    <t>Pastilla desinfectante para sanitario</t>
  </si>
  <si>
    <t>Líquido para limpiar vidrios 1</t>
  </si>
  <si>
    <t>Blanqueador o hipoclorito 1</t>
  </si>
  <si>
    <t>Champú para alfombras y tapizados 1</t>
  </si>
  <si>
    <t>Sellante para pisos</t>
  </si>
  <si>
    <t>Removedor de cera</t>
  </si>
  <si>
    <t>Varsol  ecológico 1</t>
  </si>
  <si>
    <t>Desmanchador multiusos</t>
  </si>
  <si>
    <t>Ambientador 1</t>
  </si>
  <si>
    <t>Limpiones 1</t>
  </si>
  <si>
    <t>Bayetilla 1</t>
  </si>
  <si>
    <t>Bayetilla 2</t>
  </si>
  <si>
    <t>Esponjilla 3</t>
  </si>
  <si>
    <t>Escoba 1</t>
  </si>
  <si>
    <t>Escoba 2</t>
  </si>
  <si>
    <t>Mango metálico escoba 1</t>
  </si>
  <si>
    <t>Trapero 3</t>
  </si>
  <si>
    <t>Mango metálico trapero 1</t>
  </si>
  <si>
    <t>Bolsas plástica 60x70</t>
  </si>
  <si>
    <t>Bolsas plástica 80x110</t>
  </si>
  <si>
    <t>Papel higiénico 5</t>
  </si>
  <si>
    <t>Vasos 2</t>
  </si>
  <si>
    <t>Mezclador 1</t>
  </si>
  <si>
    <t>Servilleta papel</t>
  </si>
  <si>
    <t>Filtro para greca 2</t>
  </si>
  <si>
    <t>Aromática</t>
  </si>
  <si>
    <t>Recogedor de basura 1</t>
  </si>
  <si>
    <t>Atomizadores</t>
  </si>
  <si>
    <t>Baldes (Compra)</t>
  </si>
  <si>
    <t>TOTAL COSTO DE REMISION</t>
  </si>
  <si>
    <t>Líquido, en recipiente plástico con capacidad mínima de 3.785 cc</t>
  </si>
  <si>
    <t>Crema, en recipiente plástico de mínimo 900 gr</t>
  </si>
  <si>
    <t xml:space="preserve">Líquido, en recipiente plástico con capacidad mínima de 3.785 cc </t>
  </si>
  <si>
    <t>Polvo, en bolsa plástica o recipiente plástico
con un peso de 1.000 gr</t>
  </si>
  <si>
    <t>Líquido, en recipiente plástico con capacidad
mínima de 3.785 cc</t>
  </si>
  <si>
    <r>
      <rPr>
        <sz val="10"/>
        <rFont val="Arial"/>
        <family val="2"/>
      </rPr>
      <t>Polvo, en recipiente plástico con un peso de
mínimo 400 gr</t>
    </r>
  </si>
  <si>
    <t>Líquido, en recipiente plástico con capacidad mínima de 1000 cc</t>
  </si>
  <si>
    <t>Crema, en bolsa plástica de mínimo 500 gr</t>
  </si>
  <si>
    <t>Unidad</t>
  </si>
  <si>
    <t>Paquete de mínimo 6</t>
  </si>
  <si>
    <t>Rollo</t>
  </si>
  <si>
    <t>Paquete de mínimo 7</t>
  </si>
  <si>
    <t>Paquete de mínimo 50 unidades</t>
  </si>
  <si>
    <t>Paquete de mínimo 500</t>
  </si>
  <si>
    <t>Paquete de mínimo 100 unidades</t>
  </si>
  <si>
    <t>Cajas de mínimo 20 en sobres.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</si>
</sst>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\ &quot;€&quot;_-;\-* #,##0\ &quot;€&quot;_-;_-* &quot;-&quot;\ &quot;€&quot;_-;_-@_-"/>
    <numFmt numFmtId="165" formatCode="&quot;$&quot;\ #,##0.00"/>
    <numFmt numFmtId="166" formatCode="#,##0.00\ [$COP]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</cellStyleXfs>
  <cellXfs count="148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0" xfId="0" applyBorder="1" applyAlignment="1"/>
    <xf numFmtId="0" fontId="1" fillId="0" borderId="4" xfId="0" applyFont="1" applyBorder="1"/>
    <xf numFmtId="0" fontId="0" fillId="0" borderId="14" xfId="0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22" xfId="0" applyFont="1" applyBorder="1" applyAlignment="1" applyProtection="1">
      <alignment vertical="center" wrapText="1"/>
    </xf>
    <xf numFmtId="0" fontId="2" fillId="0" borderId="23" xfId="0" applyFont="1" applyBorder="1" applyAlignment="1" applyProtection="1">
      <alignment vertical="center" wrapText="1"/>
    </xf>
    <xf numFmtId="0" fontId="1" fillId="0" borderId="5" xfId="0" applyFont="1" applyBorder="1" applyAlignment="1">
      <alignment horizontal="right"/>
    </xf>
    <xf numFmtId="0" fontId="1" fillId="0" borderId="8" xfId="0" applyFont="1" applyBorder="1" applyAlignment="1"/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0" fillId="0" borderId="13" xfId="0" applyBorder="1"/>
    <xf numFmtId="0" fontId="1" fillId="0" borderId="33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8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0" fillId="0" borderId="1" xfId="5" applyNumberFormat="1" applyFont="1" applyBorder="1" applyAlignment="1">
      <alignment vertical="center"/>
    </xf>
    <xf numFmtId="165" fontId="11" fillId="0" borderId="0" xfId="5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1" fontId="12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5" fontId="4" fillId="0" borderId="28" xfId="4" applyNumberFormat="1" applyFont="1" applyBorder="1" applyAlignment="1">
      <alignment horizontal="center" vertical="center"/>
    </xf>
    <xf numFmtId="165" fontId="4" fillId="0" borderId="1" xfId="4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1" fillId="0" borderId="14" xfId="0" applyFont="1" applyBorder="1" applyAlignment="1">
      <alignment horizontal="right"/>
    </xf>
    <xf numFmtId="41" fontId="0" fillId="0" borderId="16" xfId="3" applyFont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1" fontId="12" fillId="0" borderId="29" xfId="0" applyNumberFormat="1" applyFont="1" applyBorder="1" applyAlignment="1">
      <alignment horizontal="center" vertical="center" shrinkToFit="1"/>
    </xf>
    <xf numFmtId="0" fontId="0" fillId="0" borderId="40" xfId="0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Border="1"/>
    <xf numFmtId="0" fontId="0" fillId="0" borderId="42" xfId="0" applyBorder="1"/>
    <xf numFmtId="0" fontId="1" fillId="0" borderId="45" xfId="0" applyFont="1" applyBorder="1" applyAlignment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47" xfId="0" applyBorder="1"/>
    <xf numFmtId="0" fontId="0" fillId="0" borderId="44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7" fillId="0" borderId="24" xfId="0" applyNumberFormat="1" applyFont="1" applyFill="1" applyBorder="1" applyAlignment="1" applyProtection="1">
      <alignment horizontal="center" wrapText="1"/>
    </xf>
    <xf numFmtId="0" fontId="7" fillId="0" borderId="24" xfId="0" applyFont="1" applyFill="1" applyBorder="1" applyAlignment="1" applyProtection="1">
      <alignment horizontal="center" wrapText="1"/>
    </xf>
    <xf numFmtId="0" fontId="1" fillId="0" borderId="24" xfId="0" applyFont="1" applyBorder="1" applyAlignment="1" applyProtection="1">
      <alignment horizontal="center" wrapText="1"/>
    </xf>
    <xf numFmtId="0" fontId="1" fillId="0" borderId="25" xfId="0" applyFont="1" applyBorder="1" applyAlignment="1" applyProtection="1">
      <alignment horizont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9" fillId="0" borderId="1" xfId="5" applyFont="1" applyBorder="1" applyAlignment="1">
      <alignment horizontal="center" vertical="center"/>
    </xf>
  </cellXfs>
  <cellStyles count="6">
    <cellStyle name="Millares [0]" xfId="3" builtinId="6"/>
    <cellStyle name="Moneda [0]" xfId="4" builtinId="7"/>
    <cellStyle name="Normal" xfId="0" builtinId="0"/>
    <cellStyle name="Normal 2" xfId="2" xr:uid="{00000000-0005-0000-0000-000001000000}"/>
    <cellStyle name="Normal 2 2" xfId="1" xr:uid="{00000000-0005-0000-0000-000002000000}"/>
    <cellStyle name="Normal_MATRIZ UNISALUD" xfId="5" xr:uid="{E05B17C3-6572-43D5-B5F0-1AD5932C0CD2}"/>
  </cellStyles>
  <dxfs count="7">
    <dxf>
      <font>
        <b/>
        <i val="0"/>
      </font>
      <fill>
        <patternFill>
          <fgColor indexed="64"/>
          <bgColor theme="5" tint="0.59996337778862885"/>
        </patternFill>
      </fill>
    </dxf>
    <dxf>
      <font>
        <b/>
        <i val="0"/>
        <color auto="1"/>
      </font>
      <fill>
        <patternFill>
          <fgColor indexed="64"/>
          <bgColor theme="9" tint="0.59996337778862885"/>
        </patternFill>
      </fill>
    </dxf>
    <dxf>
      <font>
        <b/>
        <i val="0"/>
      </font>
      <fill>
        <patternFill>
          <fgColor indexed="64"/>
          <bgColor theme="5" tint="0.59996337778862885"/>
        </patternFill>
      </fill>
    </dxf>
    <dxf>
      <font>
        <b/>
        <i val="0"/>
        <color auto="1"/>
      </font>
      <fill>
        <patternFill>
          <fgColor indexed="64"/>
          <bgColor theme="9" tint="0.59996337778862885"/>
        </patternFill>
      </fill>
    </dxf>
    <dxf>
      <font>
        <b/>
        <i val="0"/>
      </font>
      <fill>
        <patternFill>
          <fgColor indexed="64"/>
          <bgColor theme="5" tint="0.59996337778862885"/>
        </patternFill>
      </fill>
    </dxf>
    <dxf>
      <font>
        <b/>
        <i val="0"/>
        <color auto="1"/>
      </font>
      <fill>
        <patternFill>
          <fgColor indexed="64"/>
          <bgColor theme="9" tint="0.5999633777886288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42334</xdr:colOff>
      <xdr:row>1</xdr:row>
      <xdr:rowOff>21167</xdr:rowOff>
    </xdr:from>
    <xdr:to>
      <xdr:col>4</xdr:col>
      <xdr:colOff>1037924</xdr:colOff>
      <xdr:row>2</xdr:row>
      <xdr:rowOff>508000</xdr:rowOff>
    </xdr:to>
    <xdr:pic>
      <xdr:nvPicPr>
        <xdr:cNvPr id="5" name="Imagen 4" descr="Logotipo SENA">
          <a:extLst>
            <a:ext uri="{FF2B5EF4-FFF2-40B4-BE49-F238E27FC236}">
              <a16:creationId xmlns:a16="http://schemas.microsoft.com/office/drawing/2014/main" id="{7E8A04D4-D1F5-47B0-84C4-6A8908CC5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3667" y="116417"/>
          <a:ext cx="984250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464911</xdr:colOff>
      <xdr:row>63</xdr:row>
      <xdr:rowOff>181427</xdr:rowOff>
    </xdr:from>
    <xdr:to>
      <xdr:col>7</xdr:col>
      <xdr:colOff>213513</xdr:colOff>
      <xdr:row>71</xdr:row>
      <xdr:rowOff>144046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978BCB-4288-3660-40AB-602255EA6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9465" y="24708302"/>
          <a:ext cx="961905" cy="1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2"/>
  <sheetViews>
    <sheetView showGridLines="0" tabSelected="1" view="pageBreakPreview" topLeftCell="A61" zoomScale="84" zoomScaleNormal="90" zoomScaleSheetLayoutView="84" workbookViewId="0">
      <selection activeCell="I54" sqref="I54"/>
    </sheetView>
  </sheetViews>
  <sheetFormatPr baseColWidth="10" defaultRowHeight="15" x14ac:dyDescent="0.25"/>
  <cols>
    <col min="1" max="1" width="1.7109375" style="98" customWidth="1"/>
    <col min="2" max="2" width="8.42578125" customWidth="1"/>
    <col min="3" max="3" width="24.42578125" customWidth="1"/>
    <col min="4" max="4" width="22" customWidth="1"/>
    <col min="5" max="5" width="20.140625" customWidth="1"/>
    <col min="6" max="6" width="15.28515625" customWidth="1"/>
    <col min="7" max="7" width="18.140625" customWidth="1"/>
    <col min="8" max="8" width="7.140625" customWidth="1"/>
    <col min="9" max="9" width="49.7109375" customWidth="1"/>
    <col min="10" max="10" width="35.140625" customWidth="1"/>
    <col min="11" max="11" width="2" style="71" customWidth="1"/>
  </cols>
  <sheetData>
    <row r="1" spans="2:10" ht="7.5" customHeight="1" thickBot="1" x14ac:dyDescent="0.3"/>
    <row r="2" spans="2:10" ht="29.25" customHeight="1" x14ac:dyDescent="0.25">
      <c r="B2" s="127"/>
      <c r="C2" s="128"/>
      <c r="D2" s="128"/>
      <c r="E2" s="128"/>
      <c r="F2" s="128"/>
      <c r="G2" s="128"/>
      <c r="H2" s="128"/>
      <c r="I2" s="129"/>
      <c r="J2" s="19" t="s">
        <v>22</v>
      </c>
    </row>
    <row r="3" spans="2:10" ht="42.75" customHeight="1" thickBot="1" x14ac:dyDescent="0.3">
      <c r="B3" s="130"/>
      <c r="C3" s="131"/>
      <c r="D3" s="131"/>
      <c r="E3" s="131"/>
      <c r="F3" s="131"/>
      <c r="G3" s="131"/>
      <c r="H3" s="131"/>
      <c r="I3" s="132"/>
      <c r="J3" s="18" t="s">
        <v>16</v>
      </c>
    </row>
    <row r="4" spans="2:10" ht="27.75" customHeight="1" thickBot="1" x14ac:dyDescent="0.3">
      <c r="B4" s="142" t="s">
        <v>29</v>
      </c>
      <c r="C4" s="143"/>
      <c r="D4" s="143"/>
      <c r="E4" s="143"/>
      <c r="F4" s="143"/>
      <c r="G4" s="143"/>
      <c r="H4" s="143"/>
      <c r="I4" s="143"/>
      <c r="J4" s="144"/>
    </row>
    <row r="5" spans="2:10" ht="27" customHeight="1" thickBot="1" x14ac:dyDescent="0.3">
      <c r="B5" s="142" t="s">
        <v>30</v>
      </c>
      <c r="C5" s="143"/>
      <c r="D5" s="143"/>
      <c r="E5" s="143"/>
      <c r="F5" s="143"/>
      <c r="G5" s="143"/>
      <c r="H5" s="143"/>
      <c r="I5" s="143"/>
      <c r="J5" s="144"/>
    </row>
    <row r="6" spans="2:10" ht="30" customHeight="1" x14ac:dyDescent="0.3">
      <c r="B6" s="101" t="s">
        <v>6</v>
      </c>
      <c r="C6" s="102"/>
      <c r="D6" s="138">
        <v>44966</v>
      </c>
      <c r="E6" s="139"/>
      <c r="F6" s="139"/>
      <c r="G6" s="7" t="s">
        <v>1</v>
      </c>
      <c r="H6" s="140" t="s">
        <v>31</v>
      </c>
      <c r="I6" s="140"/>
      <c r="J6" s="141"/>
    </row>
    <row r="7" spans="2:10" ht="30" customHeight="1" x14ac:dyDescent="0.25">
      <c r="B7" s="101" t="s">
        <v>10</v>
      </c>
      <c r="C7" s="102"/>
      <c r="D7" s="135">
        <v>1</v>
      </c>
      <c r="E7" s="135"/>
      <c r="F7" s="135"/>
      <c r="G7" s="102" t="s">
        <v>9</v>
      </c>
      <c r="H7" s="102"/>
      <c r="I7" s="136" t="e">
        <f>VLOOKUP(REG,#REF!,2,FALSE)</f>
        <v>#REF!</v>
      </c>
      <c r="J7" s="137"/>
    </row>
    <row r="8" spans="2:10" ht="40.5" customHeight="1" x14ac:dyDescent="0.25">
      <c r="B8" s="145" t="s">
        <v>15</v>
      </c>
      <c r="C8" s="146"/>
      <c r="D8" s="135">
        <v>101001</v>
      </c>
      <c r="E8" s="135"/>
      <c r="F8" s="135"/>
      <c r="G8" s="102" t="s">
        <v>11</v>
      </c>
      <c r="H8" s="102"/>
      <c r="I8" s="136" t="s">
        <v>14</v>
      </c>
      <c r="J8" s="137"/>
    </row>
    <row r="9" spans="2:10" ht="30.75" customHeight="1" thickBot="1" x14ac:dyDescent="0.3">
      <c r="B9" s="6" t="s">
        <v>0</v>
      </c>
      <c r="C9" s="7"/>
      <c r="D9" s="7"/>
      <c r="E9" s="103" t="s">
        <v>32</v>
      </c>
      <c r="F9" s="103"/>
      <c r="G9" s="103"/>
      <c r="H9" s="103"/>
      <c r="I9" s="133"/>
      <c r="J9" s="134"/>
    </row>
    <row r="10" spans="2:10" ht="30" customHeight="1" x14ac:dyDescent="0.25">
      <c r="B10" s="101" t="s">
        <v>23</v>
      </c>
      <c r="C10" s="102"/>
      <c r="D10" s="102"/>
      <c r="E10" s="103" t="s">
        <v>24</v>
      </c>
      <c r="F10" s="103"/>
      <c r="G10" s="103"/>
      <c r="H10" s="103"/>
      <c r="I10" s="105"/>
      <c r="J10" s="106"/>
    </row>
    <row r="11" spans="2:10" ht="30" customHeight="1" thickBot="1" x14ac:dyDescent="0.3">
      <c r="B11" s="15" t="s">
        <v>25</v>
      </c>
      <c r="C11" s="16"/>
      <c r="D11" s="16"/>
      <c r="E11" s="110" t="s">
        <v>32</v>
      </c>
      <c r="F11" s="110"/>
      <c r="G11" s="110"/>
      <c r="H11" s="110"/>
      <c r="I11" s="73" t="s">
        <v>27</v>
      </c>
      <c r="J11" s="74">
        <v>80217077</v>
      </c>
    </row>
    <row r="12" spans="2:10" ht="13.5" customHeight="1" x14ac:dyDescent="0.25">
      <c r="B12" s="25"/>
      <c r="C12" s="24"/>
      <c r="D12" s="16"/>
      <c r="E12" s="26"/>
      <c r="F12" s="26"/>
      <c r="G12" s="26"/>
      <c r="H12" s="26"/>
      <c r="I12" s="17"/>
      <c r="J12" s="20"/>
    </row>
    <row r="13" spans="2:10" ht="36.75" customHeight="1" thickBot="1" x14ac:dyDescent="0.3">
      <c r="B13" s="107" t="s">
        <v>28</v>
      </c>
      <c r="C13" s="108"/>
      <c r="D13" s="108"/>
      <c r="E13" s="108"/>
      <c r="F13" s="108"/>
      <c r="G13" s="108"/>
      <c r="H13" s="108"/>
      <c r="I13" s="108"/>
      <c r="J13" s="109"/>
    </row>
    <row r="14" spans="2:10" ht="30" customHeight="1" x14ac:dyDescent="0.25">
      <c r="B14" s="28" t="s">
        <v>26</v>
      </c>
      <c r="C14" s="29"/>
      <c r="D14" s="27"/>
      <c r="E14" s="27"/>
      <c r="F14" s="27"/>
      <c r="G14" s="29" t="s">
        <v>27</v>
      </c>
      <c r="H14" s="36"/>
      <c r="I14" s="30"/>
      <c r="J14" s="37"/>
    </row>
    <row r="15" spans="2:10" ht="30" customHeight="1" x14ac:dyDescent="0.25">
      <c r="B15" s="15" t="s">
        <v>26</v>
      </c>
      <c r="C15" s="1"/>
      <c r="D15" s="21"/>
      <c r="E15" s="21"/>
      <c r="F15" s="21"/>
      <c r="G15" s="16" t="s">
        <v>27</v>
      </c>
      <c r="H15" s="1"/>
      <c r="I15" s="23"/>
      <c r="J15" s="22"/>
    </row>
    <row r="16" spans="2:10" ht="30" customHeight="1" x14ac:dyDescent="0.25">
      <c r="B16" s="15" t="s">
        <v>26</v>
      </c>
      <c r="C16" s="1"/>
      <c r="D16" s="21"/>
      <c r="E16" s="21"/>
      <c r="F16" s="21"/>
      <c r="G16" s="16" t="s">
        <v>27</v>
      </c>
      <c r="H16" s="1"/>
      <c r="I16" s="23"/>
      <c r="J16" s="22"/>
    </row>
    <row r="17" spans="1:11" ht="30" customHeight="1" thickBot="1" x14ac:dyDescent="0.3">
      <c r="B17" s="31"/>
      <c r="C17" s="32"/>
      <c r="D17" s="34"/>
      <c r="E17" s="34"/>
      <c r="F17" s="34"/>
      <c r="G17" s="34"/>
      <c r="H17" s="33"/>
      <c r="I17" s="33"/>
      <c r="J17" s="35"/>
    </row>
    <row r="18" spans="1:11" ht="30" customHeight="1" x14ac:dyDescent="0.25">
      <c r="B18" s="6" t="s">
        <v>21</v>
      </c>
      <c r="C18" s="7"/>
      <c r="D18" s="7"/>
      <c r="E18" s="103" t="s">
        <v>20</v>
      </c>
      <c r="F18" s="103"/>
      <c r="G18" s="103"/>
      <c r="H18" s="103"/>
      <c r="I18" s="103"/>
      <c r="J18" s="104"/>
    </row>
    <row r="19" spans="1:11" ht="30" customHeight="1" thickBot="1" x14ac:dyDescent="0.3">
      <c r="B19" s="13" t="s">
        <v>7</v>
      </c>
      <c r="C19" s="4"/>
      <c r="D19" s="4"/>
      <c r="E19" s="91"/>
      <c r="F19" s="91"/>
      <c r="G19" s="91"/>
      <c r="H19" s="91"/>
      <c r="I19" s="91"/>
      <c r="J19" s="92"/>
    </row>
    <row r="20" spans="1:11" ht="15.75" thickBot="1" x14ac:dyDescent="0.3">
      <c r="B20" s="81"/>
      <c r="C20" s="1"/>
      <c r="D20" s="1"/>
      <c r="E20" s="1"/>
      <c r="F20" s="1"/>
      <c r="G20" s="1"/>
      <c r="H20" s="1"/>
      <c r="I20" s="1"/>
      <c r="J20" s="3"/>
    </row>
    <row r="21" spans="1:11" s="5" customFormat="1" ht="41.25" customHeight="1" thickBot="1" x14ac:dyDescent="0.3">
      <c r="A21" s="98"/>
      <c r="B21" s="9" t="s">
        <v>2</v>
      </c>
      <c r="C21" s="79" t="s">
        <v>8</v>
      </c>
      <c r="D21" s="65" t="s">
        <v>4</v>
      </c>
      <c r="E21" s="8" t="s">
        <v>5</v>
      </c>
      <c r="F21" s="10" t="s">
        <v>17</v>
      </c>
      <c r="G21" s="8" t="s">
        <v>18</v>
      </c>
      <c r="H21" s="93" t="s">
        <v>3</v>
      </c>
      <c r="I21" s="94"/>
      <c r="J21" s="95"/>
      <c r="K21" s="72"/>
    </row>
    <row r="22" spans="1:11" ht="53.25" customHeight="1" x14ac:dyDescent="0.25">
      <c r="B22" s="82">
        <v>1</v>
      </c>
      <c r="C22" s="80">
        <v>286531</v>
      </c>
      <c r="D22" s="52" t="s">
        <v>44</v>
      </c>
      <c r="E22" s="66" t="s">
        <v>81</v>
      </c>
      <c r="F22" s="53">
        <v>10</v>
      </c>
      <c r="G22" s="53">
        <v>10</v>
      </c>
      <c r="H22" s="96"/>
      <c r="I22" s="96"/>
      <c r="J22" s="97"/>
    </row>
    <row r="23" spans="1:11" ht="48.75" customHeight="1" x14ac:dyDescent="0.25">
      <c r="B23" s="83">
        <v>2</v>
      </c>
      <c r="C23" s="80">
        <v>279317</v>
      </c>
      <c r="D23" s="52" t="s">
        <v>45</v>
      </c>
      <c r="E23" s="66" t="s">
        <v>82</v>
      </c>
      <c r="F23" s="53">
        <v>30</v>
      </c>
      <c r="G23" s="53">
        <v>30</v>
      </c>
      <c r="H23" s="116"/>
      <c r="I23" s="116"/>
      <c r="J23" s="117"/>
    </row>
    <row r="24" spans="1:11" ht="52.5" customHeight="1" x14ac:dyDescent="0.25">
      <c r="B24" s="83">
        <v>3</v>
      </c>
      <c r="C24" s="80">
        <v>241216</v>
      </c>
      <c r="D24" s="52" t="s">
        <v>46</v>
      </c>
      <c r="E24" s="66" t="s">
        <v>81</v>
      </c>
      <c r="F24" s="53">
        <v>50</v>
      </c>
      <c r="G24" s="53">
        <v>50</v>
      </c>
      <c r="H24" s="116"/>
      <c r="I24" s="116"/>
      <c r="J24" s="117"/>
    </row>
    <row r="25" spans="1:11" ht="53.25" customHeight="1" thickBot="1" x14ac:dyDescent="0.3">
      <c r="B25" s="83">
        <v>4</v>
      </c>
      <c r="C25" s="80">
        <v>249313</v>
      </c>
      <c r="D25" s="52" t="s">
        <v>47</v>
      </c>
      <c r="E25" s="66" t="s">
        <v>83</v>
      </c>
      <c r="F25" s="53">
        <v>25</v>
      </c>
      <c r="G25" s="53">
        <v>25</v>
      </c>
      <c r="H25" s="119"/>
      <c r="I25" s="119"/>
      <c r="J25" s="120"/>
    </row>
    <row r="26" spans="1:11" ht="56.25" customHeight="1" x14ac:dyDescent="0.25">
      <c r="B26" s="83">
        <v>5</v>
      </c>
      <c r="C26" s="80">
        <v>238650</v>
      </c>
      <c r="D26" s="52" t="s">
        <v>48</v>
      </c>
      <c r="E26" s="66" t="s">
        <v>81</v>
      </c>
      <c r="F26" s="53">
        <v>15</v>
      </c>
      <c r="G26" s="75">
        <v>15</v>
      </c>
      <c r="H26" s="122"/>
      <c r="I26" s="123"/>
      <c r="J26" s="124"/>
    </row>
    <row r="27" spans="1:11" ht="63.75" x14ac:dyDescent="0.25">
      <c r="B27" s="83">
        <v>6</v>
      </c>
      <c r="C27" s="80">
        <v>238551</v>
      </c>
      <c r="D27" s="52" t="s">
        <v>49</v>
      </c>
      <c r="E27" s="66" t="s">
        <v>84</v>
      </c>
      <c r="F27" s="53">
        <v>20</v>
      </c>
      <c r="G27" s="75">
        <v>20</v>
      </c>
      <c r="H27" s="118"/>
      <c r="I27" s="116"/>
      <c r="J27" s="117"/>
    </row>
    <row r="28" spans="1:11" ht="38.25" x14ac:dyDescent="0.25">
      <c r="B28" s="83">
        <v>7</v>
      </c>
      <c r="C28" s="80">
        <v>273662</v>
      </c>
      <c r="D28" s="52" t="s">
        <v>50</v>
      </c>
      <c r="E28" s="66" t="s">
        <v>81</v>
      </c>
      <c r="F28" s="53">
        <v>50</v>
      </c>
      <c r="G28" s="75">
        <v>50</v>
      </c>
      <c r="H28" s="125"/>
      <c r="I28" s="121"/>
      <c r="J28" s="126"/>
    </row>
    <row r="29" spans="1:11" ht="45" x14ac:dyDescent="0.25">
      <c r="B29" s="83">
        <v>8</v>
      </c>
      <c r="C29" s="80">
        <v>277872</v>
      </c>
      <c r="D29" s="52" t="s">
        <v>51</v>
      </c>
      <c r="E29" s="66" t="s">
        <v>81</v>
      </c>
      <c r="F29" s="53">
        <v>20</v>
      </c>
      <c r="G29" s="75">
        <v>20</v>
      </c>
      <c r="H29" s="125"/>
      <c r="I29" s="121"/>
      <c r="J29" s="126"/>
    </row>
    <row r="30" spans="1:11" ht="38.25" x14ac:dyDescent="0.25">
      <c r="B30" s="83">
        <v>9</v>
      </c>
      <c r="C30" s="80">
        <v>234426</v>
      </c>
      <c r="D30" s="52" t="s">
        <v>52</v>
      </c>
      <c r="E30" s="66" t="s">
        <v>85</v>
      </c>
      <c r="F30" s="53">
        <v>40</v>
      </c>
      <c r="G30" s="75">
        <v>40</v>
      </c>
      <c r="H30" s="125"/>
      <c r="I30" s="121"/>
      <c r="J30" s="126"/>
    </row>
    <row r="31" spans="1:11" ht="38.25" x14ac:dyDescent="0.25">
      <c r="B31" s="83">
        <v>10</v>
      </c>
      <c r="C31" s="80">
        <v>273663</v>
      </c>
      <c r="D31" s="52" t="s">
        <v>53</v>
      </c>
      <c r="E31" s="66" t="s">
        <v>85</v>
      </c>
      <c r="F31" s="53">
        <v>50</v>
      </c>
      <c r="G31" s="75">
        <v>50</v>
      </c>
      <c r="H31" s="125"/>
      <c r="I31" s="121"/>
      <c r="J31" s="126"/>
    </row>
    <row r="32" spans="1:11" ht="51" x14ac:dyDescent="0.25">
      <c r="B32" s="83">
        <v>11</v>
      </c>
      <c r="C32" s="80">
        <v>279349</v>
      </c>
      <c r="D32" s="52" t="s">
        <v>54</v>
      </c>
      <c r="E32" s="66" t="s">
        <v>86</v>
      </c>
      <c r="F32" s="53">
        <v>15</v>
      </c>
      <c r="G32" s="75">
        <v>15</v>
      </c>
      <c r="H32" s="125"/>
      <c r="I32" s="121"/>
      <c r="J32" s="126"/>
    </row>
    <row r="33" spans="2:10" ht="38.25" x14ac:dyDescent="0.25">
      <c r="B33" s="83">
        <v>12</v>
      </c>
      <c r="C33" s="80">
        <v>237468</v>
      </c>
      <c r="D33" s="52" t="s">
        <v>55</v>
      </c>
      <c r="E33" s="66" t="s">
        <v>81</v>
      </c>
      <c r="F33" s="53">
        <v>50</v>
      </c>
      <c r="G33" s="75">
        <v>50</v>
      </c>
      <c r="H33" s="76"/>
      <c r="I33" s="67"/>
      <c r="J33" s="77"/>
    </row>
    <row r="34" spans="2:10" ht="38.25" x14ac:dyDescent="0.25">
      <c r="B34" s="83">
        <v>13</v>
      </c>
      <c r="C34" s="80">
        <v>235142</v>
      </c>
      <c r="D34" s="52" t="s">
        <v>56</v>
      </c>
      <c r="E34" s="66" t="s">
        <v>81</v>
      </c>
      <c r="F34" s="53">
        <v>50</v>
      </c>
      <c r="G34" s="75">
        <v>50</v>
      </c>
      <c r="H34" s="76"/>
      <c r="I34" s="67"/>
      <c r="J34" s="77"/>
    </row>
    <row r="35" spans="2:10" ht="38.25" x14ac:dyDescent="0.25">
      <c r="B35" s="83">
        <v>14</v>
      </c>
      <c r="C35" s="80">
        <v>270147</v>
      </c>
      <c r="D35" s="52" t="s">
        <v>57</v>
      </c>
      <c r="E35" s="66" t="s">
        <v>87</v>
      </c>
      <c r="F35" s="53">
        <v>30</v>
      </c>
      <c r="G35" s="75">
        <v>30</v>
      </c>
      <c r="H35" s="76"/>
      <c r="I35" s="67"/>
      <c r="J35" s="77"/>
    </row>
    <row r="36" spans="2:10" ht="38.25" x14ac:dyDescent="0.25">
      <c r="B36" s="83">
        <v>15</v>
      </c>
      <c r="C36" s="80">
        <v>279359</v>
      </c>
      <c r="D36" s="52" t="s">
        <v>58</v>
      </c>
      <c r="E36" s="66" t="s">
        <v>88</v>
      </c>
      <c r="F36" s="53">
        <v>40</v>
      </c>
      <c r="G36" s="75">
        <v>40</v>
      </c>
      <c r="H36" s="76"/>
      <c r="I36" s="67"/>
      <c r="J36" s="77"/>
    </row>
    <row r="37" spans="2:10" ht="38.25" x14ac:dyDescent="0.25">
      <c r="B37" s="83">
        <v>16</v>
      </c>
      <c r="C37" s="80">
        <v>270148</v>
      </c>
      <c r="D37" s="52" t="s">
        <v>59</v>
      </c>
      <c r="E37" s="66" t="s">
        <v>85</v>
      </c>
      <c r="F37" s="53">
        <v>50</v>
      </c>
      <c r="G37" s="75">
        <v>50</v>
      </c>
      <c r="H37" s="76"/>
      <c r="I37" s="67"/>
      <c r="J37" s="77"/>
    </row>
    <row r="38" spans="2:10" ht="15.75" x14ac:dyDescent="0.25">
      <c r="B38" s="83">
        <v>17</v>
      </c>
      <c r="C38" s="80">
        <v>273646</v>
      </c>
      <c r="D38" s="52" t="s">
        <v>60</v>
      </c>
      <c r="E38" s="66" t="s">
        <v>89</v>
      </c>
      <c r="F38" s="53">
        <v>80</v>
      </c>
      <c r="G38" s="75">
        <v>80</v>
      </c>
      <c r="H38" s="76"/>
      <c r="I38" s="67"/>
      <c r="J38" s="77"/>
    </row>
    <row r="39" spans="2:10" ht="15.75" x14ac:dyDescent="0.25">
      <c r="B39" s="83">
        <v>18</v>
      </c>
      <c r="C39" s="80">
        <v>249934</v>
      </c>
      <c r="D39" s="52" t="s">
        <v>61</v>
      </c>
      <c r="E39" s="66" t="s">
        <v>89</v>
      </c>
      <c r="F39" s="53">
        <v>60</v>
      </c>
      <c r="G39" s="75">
        <v>60</v>
      </c>
      <c r="H39" s="76"/>
      <c r="I39" s="67"/>
      <c r="J39" s="77"/>
    </row>
    <row r="40" spans="2:10" ht="15.75" x14ac:dyDescent="0.25">
      <c r="B40" s="83">
        <v>19</v>
      </c>
      <c r="C40" s="80">
        <v>231615</v>
      </c>
      <c r="D40" s="52" t="s">
        <v>62</v>
      </c>
      <c r="E40" s="66" t="s">
        <v>89</v>
      </c>
      <c r="F40" s="53">
        <v>60</v>
      </c>
      <c r="G40" s="75">
        <v>60</v>
      </c>
      <c r="H40" s="76"/>
      <c r="I40" s="67"/>
      <c r="J40" s="77"/>
    </row>
    <row r="41" spans="2:10" ht="15.75" x14ac:dyDescent="0.25">
      <c r="B41" s="83">
        <v>20</v>
      </c>
      <c r="C41" s="80">
        <v>278721</v>
      </c>
      <c r="D41" s="52" t="s">
        <v>63</v>
      </c>
      <c r="E41" s="66" t="s">
        <v>89</v>
      </c>
      <c r="F41" s="53">
        <v>50</v>
      </c>
      <c r="G41" s="75">
        <v>50</v>
      </c>
      <c r="H41" s="76"/>
      <c r="I41" s="67"/>
      <c r="J41" s="77"/>
    </row>
    <row r="42" spans="2:10" ht="15.75" x14ac:dyDescent="0.25">
      <c r="B42" s="84">
        <v>21</v>
      </c>
      <c r="C42" s="80">
        <v>235208</v>
      </c>
      <c r="D42" s="52" t="s">
        <v>64</v>
      </c>
      <c r="E42" s="66" t="s">
        <v>89</v>
      </c>
      <c r="F42" s="53">
        <v>40</v>
      </c>
      <c r="G42" s="75">
        <v>40</v>
      </c>
      <c r="H42" s="125"/>
      <c r="I42" s="121"/>
      <c r="J42" s="126"/>
    </row>
    <row r="43" spans="2:10" ht="15.75" x14ac:dyDescent="0.25">
      <c r="B43" s="85">
        <v>22</v>
      </c>
      <c r="C43" s="80">
        <v>235207</v>
      </c>
      <c r="D43" s="52" t="s">
        <v>65</v>
      </c>
      <c r="E43" s="66" t="s">
        <v>89</v>
      </c>
      <c r="F43" s="53">
        <v>40</v>
      </c>
      <c r="G43" s="75">
        <v>40</v>
      </c>
      <c r="H43" s="78"/>
      <c r="I43" s="69"/>
      <c r="J43" s="70"/>
    </row>
    <row r="44" spans="2:10" ht="30" x14ac:dyDescent="0.25">
      <c r="B44" s="85">
        <v>23</v>
      </c>
      <c r="C44" s="80">
        <v>254382</v>
      </c>
      <c r="D44" s="58" t="s">
        <v>66</v>
      </c>
      <c r="E44" s="66" t="s">
        <v>89</v>
      </c>
      <c r="F44" s="53">
        <v>40</v>
      </c>
      <c r="G44" s="75">
        <v>40</v>
      </c>
      <c r="H44" s="78"/>
      <c r="I44" s="69"/>
      <c r="J44" s="70"/>
    </row>
    <row r="45" spans="2:10" ht="15.75" x14ac:dyDescent="0.25">
      <c r="B45" s="85">
        <v>24</v>
      </c>
      <c r="C45" s="80">
        <v>234899</v>
      </c>
      <c r="D45" s="52" t="s">
        <v>67</v>
      </c>
      <c r="E45" s="66" t="s">
        <v>89</v>
      </c>
      <c r="F45" s="53">
        <v>50</v>
      </c>
      <c r="G45" s="75">
        <v>50</v>
      </c>
      <c r="H45" s="78"/>
      <c r="I45" s="69"/>
      <c r="J45" s="70"/>
    </row>
    <row r="46" spans="2:10" ht="30" x14ac:dyDescent="0.25">
      <c r="B46" s="85">
        <v>25</v>
      </c>
      <c r="C46" s="80">
        <v>254382</v>
      </c>
      <c r="D46" s="52" t="s">
        <v>68</v>
      </c>
      <c r="E46" s="66" t="s">
        <v>89</v>
      </c>
      <c r="F46" s="53">
        <v>40</v>
      </c>
      <c r="G46" s="75">
        <v>40</v>
      </c>
      <c r="H46" s="78"/>
      <c r="I46" s="69"/>
      <c r="J46" s="70"/>
    </row>
    <row r="47" spans="2:10" ht="30" x14ac:dyDescent="0.25">
      <c r="B47" s="85">
        <v>26</v>
      </c>
      <c r="C47" s="80">
        <v>278702</v>
      </c>
      <c r="D47" s="52" t="s">
        <v>69</v>
      </c>
      <c r="E47" s="66" t="s">
        <v>90</v>
      </c>
      <c r="F47" s="53">
        <v>200</v>
      </c>
      <c r="G47" s="75">
        <v>200</v>
      </c>
      <c r="H47" s="78"/>
      <c r="I47" s="69"/>
      <c r="J47" s="70"/>
    </row>
    <row r="48" spans="2:10" ht="30" x14ac:dyDescent="0.25">
      <c r="B48" s="85">
        <v>27</v>
      </c>
      <c r="C48" s="80">
        <v>278704</v>
      </c>
      <c r="D48" s="52" t="s">
        <v>70</v>
      </c>
      <c r="E48" s="66" t="s">
        <v>92</v>
      </c>
      <c r="F48" s="53">
        <v>200</v>
      </c>
      <c r="G48" s="75">
        <v>200</v>
      </c>
      <c r="H48" s="78"/>
      <c r="I48" s="69"/>
      <c r="J48" s="70"/>
    </row>
    <row r="49" spans="2:10" ht="15.75" x14ac:dyDescent="0.25">
      <c r="B49" s="85">
        <v>28</v>
      </c>
      <c r="C49" s="80">
        <v>236968</v>
      </c>
      <c r="D49" s="52" t="s">
        <v>71</v>
      </c>
      <c r="E49" s="66" t="s">
        <v>91</v>
      </c>
      <c r="F49" s="53">
        <v>200</v>
      </c>
      <c r="G49" s="75">
        <v>200</v>
      </c>
      <c r="H49" s="78"/>
      <c r="I49" s="69"/>
      <c r="J49" s="70"/>
    </row>
    <row r="50" spans="2:10" ht="25.5" x14ac:dyDescent="0.25">
      <c r="B50" s="85">
        <v>29</v>
      </c>
      <c r="C50" s="80">
        <v>273666</v>
      </c>
      <c r="D50" s="52" t="s">
        <v>72</v>
      </c>
      <c r="E50" s="66" t="s">
        <v>93</v>
      </c>
      <c r="F50" s="53">
        <v>800</v>
      </c>
      <c r="G50" s="75">
        <v>800</v>
      </c>
      <c r="H50" s="78"/>
      <c r="I50" s="69"/>
      <c r="J50" s="70"/>
    </row>
    <row r="51" spans="2:10" ht="25.5" x14ac:dyDescent="0.25">
      <c r="B51" s="85">
        <v>30</v>
      </c>
      <c r="C51" s="80">
        <v>232474</v>
      </c>
      <c r="D51" s="52" t="s">
        <v>73</v>
      </c>
      <c r="E51" s="66" t="s">
        <v>94</v>
      </c>
      <c r="F51" s="53">
        <v>64</v>
      </c>
      <c r="G51" s="75">
        <v>64</v>
      </c>
      <c r="H51" s="78"/>
      <c r="I51" s="69"/>
      <c r="J51" s="70"/>
    </row>
    <row r="52" spans="2:10" ht="25.5" x14ac:dyDescent="0.25">
      <c r="B52" s="85">
        <v>31</v>
      </c>
      <c r="C52" s="80">
        <v>230296</v>
      </c>
      <c r="D52" s="52" t="s">
        <v>74</v>
      </c>
      <c r="E52" s="66" t="s">
        <v>95</v>
      </c>
      <c r="F52" s="53">
        <v>10</v>
      </c>
      <c r="G52" s="75">
        <v>10</v>
      </c>
      <c r="H52" s="78"/>
      <c r="I52" s="69"/>
      <c r="J52" s="70"/>
    </row>
    <row r="53" spans="2:10" ht="15.75" x14ac:dyDescent="0.25">
      <c r="B53" s="85">
        <v>32</v>
      </c>
      <c r="C53" s="80">
        <v>238683</v>
      </c>
      <c r="D53" s="52" t="s">
        <v>75</v>
      </c>
      <c r="E53" s="66" t="s">
        <v>89</v>
      </c>
      <c r="F53" s="53">
        <v>40</v>
      </c>
      <c r="G53" s="75">
        <v>40</v>
      </c>
      <c r="H53" s="78"/>
      <c r="I53" s="69"/>
      <c r="J53" s="70"/>
    </row>
    <row r="54" spans="2:10" ht="25.5" x14ac:dyDescent="0.25">
      <c r="B54" s="85">
        <v>33</v>
      </c>
      <c r="C54" s="80">
        <v>238626</v>
      </c>
      <c r="D54" s="52" t="s">
        <v>76</v>
      </c>
      <c r="E54" s="66" t="s">
        <v>96</v>
      </c>
      <c r="F54" s="53">
        <v>800</v>
      </c>
      <c r="G54" s="75">
        <v>800</v>
      </c>
      <c r="H54" s="78"/>
      <c r="I54" s="69"/>
      <c r="J54" s="70"/>
    </row>
    <row r="55" spans="2:10" ht="30.75" thickBot="1" x14ac:dyDescent="0.3">
      <c r="B55" s="84">
        <v>34</v>
      </c>
      <c r="C55" s="80">
        <v>235209</v>
      </c>
      <c r="D55" s="52" t="s">
        <v>77</v>
      </c>
      <c r="E55" s="66" t="s">
        <v>89</v>
      </c>
      <c r="F55" s="53">
        <v>10</v>
      </c>
      <c r="G55" s="75">
        <v>10</v>
      </c>
      <c r="H55" s="78"/>
      <c r="I55" s="69"/>
      <c r="J55" s="70"/>
    </row>
    <row r="56" spans="2:10" ht="15.75" x14ac:dyDescent="0.25">
      <c r="B56" s="89">
        <v>35</v>
      </c>
      <c r="C56" s="80">
        <v>285649</v>
      </c>
      <c r="D56" s="52" t="s">
        <v>78</v>
      </c>
      <c r="E56" s="66" t="s">
        <v>89</v>
      </c>
      <c r="F56" s="53">
        <v>100</v>
      </c>
      <c r="G56" s="75">
        <v>100</v>
      </c>
      <c r="H56" s="78"/>
      <c r="I56" s="69"/>
      <c r="J56" s="70"/>
    </row>
    <row r="57" spans="2:10" ht="15.75" x14ac:dyDescent="0.25">
      <c r="B57" s="85">
        <v>36</v>
      </c>
      <c r="C57" s="80">
        <v>236754</v>
      </c>
      <c r="D57" s="52" t="s">
        <v>79</v>
      </c>
      <c r="E57" s="66" t="s">
        <v>89</v>
      </c>
      <c r="F57" s="53">
        <v>10</v>
      </c>
      <c r="G57" s="75">
        <v>10</v>
      </c>
      <c r="H57" s="78"/>
      <c r="I57" s="69"/>
      <c r="J57" s="70"/>
    </row>
    <row r="58" spans="2:10" ht="30" customHeight="1" thickBot="1" x14ac:dyDescent="0.3">
      <c r="B58" s="90"/>
      <c r="C58" s="86" t="s">
        <v>13</v>
      </c>
      <c r="D58" s="121" t="s">
        <v>32</v>
      </c>
      <c r="E58" s="121"/>
      <c r="F58" s="7"/>
      <c r="G58" s="87" t="s">
        <v>12</v>
      </c>
      <c r="H58" s="88"/>
      <c r="I58" s="68" t="s">
        <v>33</v>
      </c>
      <c r="J58" s="68"/>
    </row>
    <row r="59" spans="2:10" ht="30" customHeight="1" x14ac:dyDescent="0.25">
      <c r="B59" s="6"/>
      <c r="C59" s="7"/>
      <c r="D59" s="91"/>
      <c r="E59" s="91"/>
      <c r="F59" s="99"/>
      <c r="G59" s="99"/>
      <c r="H59" s="99"/>
      <c r="I59" s="99"/>
      <c r="J59" s="100"/>
    </row>
    <row r="60" spans="2:10" ht="21" customHeight="1" x14ac:dyDescent="0.25">
      <c r="B60" s="11"/>
      <c r="C60" s="12"/>
      <c r="D60" s="1"/>
      <c r="E60" s="1"/>
      <c r="F60" s="99"/>
      <c r="G60" s="99"/>
      <c r="H60" s="99"/>
      <c r="I60" s="99"/>
      <c r="J60" s="100"/>
    </row>
    <row r="61" spans="2:10" ht="21.75" customHeight="1" x14ac:dyDescent="0.25">
      <c r="B61" s="2"/>
      <c r="C61" s="111" t="s">
        <v>19</v>
      </c>
      <c r="D61" s="112"/>
      <c r="E61" s="112"/>
      <c r="F61" s="112"/>
      <c r="G61" s="112"/>
      <c r="H61" s="112"/>
      <c r="I61" s="112"/>
      <c r="J61" s="113"/>
    </row>
    <row r="62" spans="2:10" ht="33.75" customHeight="1" thickBot="1" x14ac:dyDescent="0.3">
      <c r="B62" s="14"/>
      <c r="C62" s="114"/>
      <c r="D62" s="114"/>
      <c r="E62" s="114"/>
      <c r="F62" s="114"/>
      <c r="G62" s="114"/>
      <c r="H62" s="114"/>
      <c r="I62" s="114"/>
      <c r="J62" s="115"/>
    </row>
  </sheetData>
  <dataConsolidate/>
  <mergeCells count="40">
    <mergeCell ref="B2:I3"/>
    <mergeCell ref="E9:J9"/>
    <mergeCell ref="D7:F7"/>
    <mergeCell ref="I7:J7"/>
    <mergeCell ref="I8:J8"/>
    <mergeCell ref="D8:F8"/>
    <mergeCell ref="D6:F6"/>
    <mergeCell ref="H6:J6"/>
    <mergeCell ref="B4:J4"/>
    <mergeCell ref="B5:J5"/>
    <mergeCell ref="B6:C6"/>
    <mergeCell ref="G8:H8"/>
    <mergeCell ref="G7:H7"/>
    <mergeCell ref="B7:C7"/>
    <mergeCell ref="B8:C8"/>
    <mergeCell ref="D59:E59"/>
    <mergeCell ref="D58:E58"/>
    <mergeCell ref="H26:J26"/>
    <mergeCell ref="H42:J42"/>
    <mergeCell ref="H28:J28"/>
    <mergeCell ref="H29:J29"/>
    <mergeCell ref="H30:J30"/>
    <mergeCell ref="H31:J31"/>
    <mergeCell ref="H32:J32"/>
    <mergeCell ref="E19:J19"/>
    <mergeCell ref="H21:J21"/>
    <mergeCell ref="H22:J22"/>
    <mergeCell ref="A1:A1048576"/>
    <mergeCell ref="F59:J60"/>
    <mergeCell ref="B10:D10"/>
    <mergeCell ref="E18:J18"/>
    <mergeCell ref="E10:H10"/>
    <mergeCell ref="I10:J10"/>
    <mergeCell ref="B13:J13"/>
    <mergeCell ref="E11:H11"/>
    <mergeCell ref="C61:J62"/>
    <mergeCell ref="H23:J23"/>
    <mergeCell ref="H24:J24"/>
    <mergeCell ref="H27:J27"/>
    <mergeCell ref="H25:J25"/>
  </mergeCells>
  <phoneticPr fontId="13" type="noConversion"/>
  <conditionalFormatting sqref="I7">
    <cfRule type="containsErrors" dxfId="6" priority="5">
      <formula>ISERROR(I7)</formula>
    </cfRule>
  </conditionalFormatting>
  <conditionalFormatting sqref="F22:F57">
    <cfRule type="expression" dxfId="5" priority="3">
      <formula>AND(#REF!&gt;0,F22&gt;0)</formula>
    </cfRule>
    <cfRule type="expression" dxfId="4" priority="4">
      <formula>AND(#REF!=0,F22&gt;0)</formula>
    </cfRule>
  </conditionalFormatting>
  <conditionalFormatting sqref="G22:G57">
    <cfRule type="expression" dxfId="3" priority="1">
      <formula>AND(#REF!&gt;0,G22&gt;0)</formula>
    </cfRule>
    <cfRule type="expression" dxfId="2" priority="2">
      <formula>AND(#REF!=0,G22&gt;0)</formula>
    </cfRule>
  </conditionalFormatting>
  <dataValidations xWindow="307" yWindow="422" count="15">
    <dataValidation allowBlank="1" showInputMessage="1" showErrorMessage="1" promptTitle="CEDULA" prompt="Digite el número de cedula o identificación del Jefe de Oficina o Coordinador de area que autoriza la asignación de bienes." sqref="J11" xr:uid="{00000000-0002-0000-0100-000000000000}"/>
    <dataValidation allowBlank="1" showInputMessage="1" showErrorMessage="1" promptTitle=" " sqref="E19:J19" xr:uid="{00000000-0002-0000-0100-000001000000}"/>
    <dataValidation allowBlank="1" showInputMessage="1" showErrorMessage="1" promptTitle="NOMBRE" prompt="Describa el nombre del Funcionario que autoriza  esta solicitud de bienes al almacen. Las unicas personas autorizadas para  firmar este documento son los jefes de area: Directores, Subdirectores, y/o  Coordinadores." sqref="D60" xr:uid="{00000000-0002-0000-0100-000002000000}"/>
    <dataValidation allowBlank="1" showInputMessage="1" showErrorMessage="1" promptTitle="CARGO" prompt="digite el cargo de la persona que autoriza la solicitud de bienes. (Director, Subidirector, Coordiandor o Jefe de área." sqref="H58:J58" xr:uid="{00000000-0002-0000-0100-000004000000}"/>
    <dataValidation allowBlank="1" showInputMessage="1" showErrorMessage="1" promptTitle="CÓDIGO SENA" prompt="Si conoce el código del elemento por favo digitelo, en caso contrario deje este espacio en blanco" sqref="C22" xr:uid="{00000000-0002-0000-0100-000007000000}"/>
    <dataValidation allowBlank="1" showInputMessage="1" showErrorMessage="1" promptTitle="UNIDAD DE MEDIDA" prompt="Digite la unidad de medida el elemento solicitado ejemplo: unidad, caja, gramos." sqref="E22:E46" xr:uid="{00000000-0002-0000-0100-000008000000}"/>
    <dataValidation allowBlank="1" showInputMessage="1" showErrorMessage="1" promptTitle="OBSERVACIONES " prompt="Digite las observaciones  que considere se deben tener en cuenta relacionadas con el elemento solicitado." sqref="H22:H41 I22:J27" xr:uid="{00000000-0002-0000-0100-000009000000}"/>
    <dataValidation allowBlank="1" showInputMessage="1" showErrorMessage="1" promptTitle="DESCRIPCIÓN DEL BIEN" prompt="Describa de manera clara el nombre del elemento que se esta solicitando y las caracteristicas del mismo si es necesario." sqref="D22:D41" xr:uid="{00000000-0002-0000-0100-00000A000000}"/>
    <dataValidation allowBlank="1" showInputMessage="1" showErrorMessage="1" promptTitle="CANTIDAD SOLICITADA" prompt="Digite la cantidad de unidades solicitadas del bien" sqref="F22:F41" xr:uid="{00000000-0002-0000-0100-00000B000000}"/>
    <dataValidation allowBlank="1" showInputMessage="1" showErrorMessage="1" promptTitle="CANTIDAD ENTREGADA" prompt="Espacio diligenciado por el almacensita de cada centro de costo. detalla la cantidad de bienes entregados  al cuentadante.Puede ser inferior a la cantidad solicitada toda vez que las solicitudes se atienen de acuerdo a las existencias en el almacén." sqref="G22:G41" xr:uid="{00000000-0002-0000-0100-00000C000000}"/>
    <dataValidation allowBlank="1" showInputMessage="1" showErrorMessage="1" promptTitle="CÓDIGO SENA" prompt="Si conoce el código del elemento por favo digitelo." sqref="C23:C41" xr:uid="{00000000-0002-0000-0100-00000D000000}"/>
    <dataValidation allowBlank="1" showInputMessage="1" showErrorMessage="1" promptTitle="NOMBRE" prompt="Digite el nombre de la persona que autoriza esta solicitud de elementos" sqref="D58" xr:uid="{00000000-0002-0000-0100-000003000000}"/>
    <dataValidation allowBlank="1" showInputMessage="1" showErrorMessage="1" promptTitle="FIRMA" prompt="Firma de la persona que autoriza la solicitud de bienes." sqref="D59:E59" xr:uid="{00000000-0002-0000-0100-000005000000}"/>
    <dataValidation type="list" allowBlank="1" showInputMessage="1" showErrorMessage="1" sqref="D7:F7" xr:uid="{00000000-0002-0000-0100-000006000000}">
      <formula1>REGIONALES</formula1>
    </dataValidation>
    <dataValidation type="list" allowBlank="1" showInputMessage="1" showErrorMessage="1" sqref="E18:J18 E10:H10" xr:uid="{00000000-0002-0000-0100-00000E000000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2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35BB-707C-42D5-BEB4-FDB33B0BA7F5}">
  <dimension ref="A1:I41"/>
  <sheetViews>
    <sheetView workbookViewId="0">
      <selection activeCell="C5" sqref="C5:C40"/>
    </sheetView>
  </sheetViews>
  <sheetFormatPr baseColWidth="10" defaultRowHeight="15" x14ac:dyDescent="0.25"/>
  <cols>
    <col min="2" max="2" width="28.42578125" customWidth="1"/>
    <col min="4" max="4" width="20.7109375" customWidth="1"/>
    <col min="5" max="5" width="29.42578125" customWidth="1"/>
    <col min="6" max="6" width="16.140625" customWidth="1"/>
    <col min="7" max="7" width="27.5703125" customWidth="1"/>
    <col min="8" max="8" width="17.7109375" customWidth="1"/>
    <col min="9" max="9" width="19.7109375" customWidth="1"/>
  </cols>
  <sheetData>
    <row r="1" spans="1:9" ht="15.75" x14ac:dyDescent="0.25">
      <c r="A1" s="38"/>
      <c r="B1" s="38"/>
      <c r="C1" s="38"/>
      <c r="D1" s="39"/>
      <c r="E1" s="40"/>
      <c r="F1" s="41"/>
      <c r="G1" s="41"/>
      <c r="H1" s="42"/>
      <c r="I1" s="43"/>
    </row>
    <row r="2" spans="1:9" ht="15.75" x14ac:dyDescent="0.25">
      <c r="A2" s="38"/>
      <c r="B2" s="38"/>
      <c r="C2" s="38"/>
      <c r="D2" s="39"/>
      <c r="E2" s="40"/>
      <c r="F2" s="41"/>
      <c r="G2" s="41"/>
      <c r="H2" s="42"/>
      <c r="I2" s="43"/>
    </row>
    <row r="3" spans="1:9" ht="15.75" x14ac:dyDescent="0.25">
      <c r="A3" s="147" t="s">
        <v>34</v>
      </c>
      <c r="B3" s="147"/>
      <c r="C3" s="147"/>
      <c r="D3" s="147"/>
      <c r="E3" s="44"/>
      <c r="F3" s="45"/>
      <c r="G3" s="45"/>
      <c r="H3" s="45"/>
      <c r="I3" s="43"/>
    </row>
    <row r="4" spans="1:9" ht="63" x14ac:dyDescent="0.25">
      <c r="A4" s="46" t="s">
        <v>35</v>
      </c>
      <c r="B4" s="47" t="s">
        <v>36</v>
      </c>
      <c r="C4" s="47" t="s">
        <v>37</v>
      </c>
      <c r="D4" s="48" t="s">
        <v>38</v>
      </c>
      <c r="E4" s="49" t="s">
        <v>39</v>
      </c>
      <c r="F4" s="50" t="s">
        <v>40</v>
      </c>
      <c r="G4" s="50" t="s">
        <v>41</v>
      </c>
      <c r="H4" s="49" t="s">
        <v>42</v>
      </c>
      <c r="I4" s="47" t="s">
        <v>43</v>
      </c>
    </row>
    <row r="5" spans="1:9" ht="15.75" x14ac:dyDescent="0.25">
      <c r="A5" s="51">
        <v>286531</v>
      </c>
      <c r="B5" s="52" t="s">
        <v>44</v>
      </c>
      <c r="C5" s="53">
        <v>10</v>
      </c>
      <c r="D5" s="54">
        <v>7323.8412799999996</v>
      </c>
      <c r="E5" s="55">
        <f>C5*D5</f>
        <v>73238.412799999991</v>
      </c>
      <c r="F5" s="56">
        <f>E5*0.01</f>
        <v>732.38412799999992</v>
      </c>
      <c r="G5" s="56">
        <f>E5+F5</f>
        <v>73970.796927999996</v>
      </c>
      <c r="H5" s="56">
        <f>(E5*0.1)*0.19</f>
        <v>1391.5298432</v>
      </c>
      <c r="I5" s="57">
        <f>E5+F5+H5</f>
        <v>75362.326771199994</v>
      </c>
    </row>
    <row r="6" spans="1:9" ht="15.75" x14ac:dyDescent="0.25">
      <c r="A6" s="51">
        <v>279317</v>
      </c>
      <c r="B6" s="52" t="s">
        <v>45</v>
      </c>
      <c r="C6" s="53">
        <v>30</v>
      </c>
      <c r="D6" s="54">
        <v>4392.6758399999999</v>
      </c>
      <c r="E6" s="55">
        <f>C6*D6</f>
        <v>131780.2752</v>
      </c>
      <c r="F6" s="56">
        <f>E6*0.01</f>
        <v>1317.8027520000001</v>
      </c>
      <c r="G6" s="56">
        <f t="shared" ref="G6:G40" si="0">E6+F6</f>
        <v>133098.07795199999</v>
      </c>
      <c r="H6" s="56">
        <f t="shared" ref="H6:H40" si="1">(E6*0.1)*0.19</f>
        <v>2503.8252288000003</v>
      </c>
      <c r="I6" s="57">
        <f t="shared" ref="I6:I39" si="2">E6+F6+H6</f>
        <v>135601.9031808</v>
      </c>
    </row>
    <row r="7" spans="1:9" ht="30" x14ac:dyDescent="0.25">
      <c r="A7" s="51">
        <v>241216</v>
      </c>
      <c r="B7" s="52" t="s">
        <v>46</v>
      </c>
      <c r="C7" s="53">
        <v>50</v>
      </c>
      <c r="D7" s="54">
        <v>6338.3398399999996</v>
      </c>
      <c r="E7" s="55">
        <f>C7*D7</f>
        <v>316916.99199999997</v>
      </c>
      <c r="F7" s="56">
        <f t="shared" ref="F7:F40" si="3">E7*0.01</f>
        <v>3169.1699199999998</v>
      </c>
      <c r="G7" s="56">
        <f t="shared" si="0"/>
        <v>320086.16191999998</v>
      </c>
      <c r="H7" s="56">
        <f t="shared" si="1"/>
        <v>6021.4228480000002</v>
      </c>
      <c r="I7" s="57">
        <f t="shared" si="2"/>
        <v>326107.584768</v>
      </c>
    </row>
    <row r="8" spans="1:9" ht="45" x14ac:dyDescent="0.25">
      <c r="A8" s="51">
        <v>249313</v>
      </c>
      <c r="B8" s="52" t="s">
        <v>47</v>
      </c>
      <c r="C8" s="53">
        <v>25</v>
      </c>
      <c r="D8" s="55">
        <v>4677.7382399999997</v>
      </c>
      <c r="E8" s="55">
        <f>C8*D8</f>
        <v>116943.45599999999</v>
      </c>
      <c r="F8" s="56">
        <f t="shared" si="3"/>
        <v>1169.4345599999999</v>
      </c>
      <c r="G8" s="56">
        <f t="shared" si="0"/>
        <v>118112.89055999999</v>
      </c>
      <c r="H8" s="56">
        <f t="shared" si="1"/>
        <v>2221.9256640000003</v>
      </c>
      <c r="I8" s="57">
        <f t="shared" si="2"/>
        <v>120334.81622399998</v>
      </c>
    </row>
    <row r="9" spans="1:9" ht="15.75" x14ac:dyDescent="0.25">
      <c r="A9" s="51">
        <v>238650</v>
      </c>
      <c r="B9" s="52" t="s">
        <v>48</v>
      </c>
      <c r="C9" s="53">
        <v>15</v>
      </c>
      <c r="D9" s="55">
        <v>5678.6239999999998</v>
      </c>
      <c r="E9" s="55">
        <f t="shared" ref="E9:E35" si="4">C9*D9</f>
        <v>85179.36</v>
      </c>
      <c r="F9" s="56">
        <f t="shared" si="3"/>
        <v>851.79359999999997</v>
      </c>
      <c r="G9" s="56">
        <f t="shared" si="0"/>
        <v>86031.153600000005</v>
      </c>
      <c r="H9" s="56">
        <f t="shared" si="1"/>
        <v>1618.4078399999999</v>
      </c>
      <c r="I9" s="57">
        <f t="shared" si="2"/>
        <v>87649.561440000005</v>
      </c>
    </row>
    <row r="10" spans="1:9" ht="30" x14ac:dyDescent="0.25">
      <c r="A10" s="51">
        <v>238551</v>
      </c>
      <c r="B10" s="52" t="s">
        <v>49</v>
      </c>
      <c r="C10" s="53">
        <v>20</v>
      </c>
      <c r="D10" s="55">
        <v>3358.30656</v>
      </c>
      <c r="E10" s="55">
        <f t="shared" si="4"/>
        <v>67166.131200000003</v>
      </c>
      <c r="F10" s="56">
        <f t="shared" si="3"/>
        <v>671.66131200000007</v>
      </c>
      <c r="G10" s="56">
        <f t="shared" si="0"/>
        <v>67837.792512</v>
      </c>
      <c r="H10" s="56">
        <f t="shared" si="1"/>
        <v>1276.1564928000003</v>
      </c>
      <c r="I10" s="57">
        <f t="shared" si="2"/>
        <v>69113.949004800001</v>
      </c>
    </row>
    <row r="11" spans="1:9" ht="30" x14ac:dyDescent="0.25">
      <c r="A11" s="51">
        <v>273662</v>
      </c>
      <c r="B11" s="52" t="s">
        <v>50</v>
      </c>
      <c r="C11" s="53">
        <v>50</v>
      </c>
      <c r="D11" s="55">
        <v>5516.63616</v>
      </c>
      <c r="E11" s="55">
        <f t="shared" si="4"/>
        <v>275831.80800000002</v>
      </c>
      <c r="F11" s="56">
        <f t="shared" si="3"/>
        <v>2758.3180800000005</v>
      </c>
      <c r="G11" s="56">
        <f t="shared" si="0"/>
        <v>278590.12608000002</v>
      </c>
      <c r="H11" s="56">
        <f t="shared" si="1"/>
        <v>5240.8043520000001</v>
      </c>
      <c r="I11" s="57">
        <f t="shared" si="2"/>
        <v>283830.93043200002</v>
      </c>
    </row>
    <row r="12" spans="1:9" ht="30" x14ac:dyDescent="0.25">
      <c r="A12" s="51">
        <v>277872</v>
      </c>
      <c r="B12" s="52" t="s">
        <v>51</v>
      </c>
      <c r="C12" s="53">
        <v>20</v>
      </c>
      <c r="D12" s="55">
        <v>291.39711999999997</v>
      </c>
      <c r="E12" s="55">
        <f t="shared" si="4"/>
        <v>5827.9423999999999</v>
      </c>
      <c r="F12" s="56">
        <f t="shared" si="3"/>
        <v>58.279423999999999</v>
      </c>
      <c r="G12" s="56">
        <f t="shared" si="0"/>
        <v>5886.2218240000002</v>
      </c>
      <c r="H12" s="56">
        <f t="shared" si="1"/>
        <v>110.73090560000001</v>
      </c>
      <c r="I12" s="57">
        <f t="shared" si="2"/>
        <v>5996.9527296000006</v>
      </c>
    </row>
    <row r="13" spans="1:9" ht="30" x14ac:dyDescent="0.25">
      <c r="A13" s="51">
        <v>234426</v>
      </c>
      <c r="B13" s="52" t="s">
        <v>52</v>
      </c>
      <c r="C13" s="53">
        <v>40</v>
      </c>
      <c r="D13" s="55">
        <v>4034.3116799999998</v>
      </c>
      <c r="E13" s="55">
        <f t="shared" si="4"/>
        <v>161372.46719999998</v>
      </c>
      <c r="F13" s="56">
        <f t="shared" si="3"/>
        <v>1613.7246719999998</v>
      </c>
      <c r="G13" s="56">
        <f t="shared" si="0"/>
        <v>162986.191872</v>
      </c>
      <c r="H13" s="56">
        <f t="shared" si="1"/>
        <v>3066.0768767999998</v>
      </c>
      <c r="I13" s="57">
        <f t="shared" si="2"/>
        <v>166052.26874880001</v>
      </c>
    </row>
    <row r="14" spans="1:9" ht="30" x14ac:dyDescent="0.25">
      <c r="A14" s="51">
        <v>273663</v>
      </c>
      <c r="B14" s="52" t="s">
        <v>53</v>
      </c>
      <c r="C14" s="53">
        <v>50</v>
      </c>
      <c r="D14" s="55">
        <v>4660.5439999999999</v>
      </c>
      <c r="E14" s="55">
        <f t="shared" si="4"/>
        <v>233027.19999999998</v>
      </c>
      <c r="F14" s="56">
        <f t="shared" si="3"/>
        <v>2330.2719999999999</v>
      </c>
      <c r="G14" s="56">
        <f t="shared" si="0"/>
        <v>235357.47199999998</v>
      </c>
      <c r="H14" s="56">
        <f t="shared" si="1"/>
        <v>4427.5168000000003</v>
      </c>
      <c r="I14" s="57">
        <f t="shared" si="2"/>
        <v>239784.98879999999</v>
      </c>
    </row>
    <row r="15" spans="1:9" ht="30" x14ac:dyDescent="0.25">
      <c r="A15" s="51">
        <v>279349</v>
      </c>
      <c r="B15" s="52" t="s">
        <v>54</v>
      </c>
      <c r="C15" s="53">
        <v>15</v>
      </c>
      <c r="D15" s="55">
        <v>5859.616</v>
      </c>
      <c r="E15" s="55">
        <f t="shared" si="4"/>
        <v>87894.24</v>
      </c>
      <c r="F15" s="56">
        <f t="shared" si="3"/>
        <v>878.94240000000002</v>
      </c>
      <c r="G15" s="56">
        <f t="shared" si="0"/>
        <v>88773.182400000005</v>
      </c>
      <c r="H15" s="56">
        <f t="shared" si="1"/>
        <v>1669.9905600000002</v>
      </c>
      <c r="I15" s="57">
        <f t="shared" si="2"/>
        <v>90443.172960000011</v>
      </c>
    </row>
    <row r="16" spans="1:9" ht="15.75" x14ac:dyDescent="0.25">
      <c r="A16" s="51">
        <v>237468</v>
      </c>
      <c r="B16" s="52" t="s">
        <v>55</v>
      </c>
      <c r="C16" s="53">
        <v>50</v>
      </c>
      <c r="D16" s="55">
        <v>24617.62688</v>
      </c>
      <c r="E16" s="55">
        <f t="shared" si="4"/>
        <v>1230881.344</v>
      </c>
      <c r="F16" s="56">
        <f t="shared" si="3"/>
        <v>12308.81344</v>
      </c>
      <c r="G16" s="56">
        <f t="shared" si="0"/>
        <v>1243190.15744</v>
      </c>
      <c r="H16" s="56">
        <f t="shared" si="1"/>
        <v>23386.745536000002</v>
      </c>
      <c r="I16" s="57">
        <f t="shared" si="2"/>
        <v>1266576.902976</v>
      </c>
    </row>
    <row r="17" spans="1:9" ht="15.75" x14ac:dyDescent="0.25">
      <c r="A17" s="51">
        <v>235142</v>
      </c>
      <c r="B17" s="52" t="s">
        <v>56</v>
      </c>
      <c r="C17" s="53">
        <v>50</v>
      </c>
      <c r="D17" s="55">
        <v>5818.8927999999996</v>
      </c>
      <c r="E17" s="55">
        <f t="shared" si="4"/>
        <v>290944.63999999996</v>
      </c>
      <c r="F17" s="56">
        <f t="shared" si="3"/>
        <v>2909.4463999999998</v>
      </c>
      <c r="G17" s="56">
        <f t="shared" si="0"/>
        <v>293854.08639999997</v>
      </c>
      <c r="H17" s="56">
        <f t="shared" si="1"/>
        <v>5527.948159999999</v>
      </c>
      <c r="I17" s="57">
        <f t="shared" si="2"/>
        <v>299382.03455999994</v>
      </c>
    </row>
    <row r="18" spans="1:9" ht="15.75" x14ac:dyDescent="0.25">
      <c r="A18" s="51">
        <v>270147</v>
      </c>
      <c r="B18" s="52" t="s">
        <v>57</v>
      </c>
      <c r="C18" s="53">
        <v>30</v>
      </c>
      <c r="D18" s="55">
        <v>3760.1088</v>
      </c>
      <c r="E18" s="55">
        <f t="shared" si="4"/>
        <v>112803.264</v>
      </c>
      <c r="F18" s="56">
        <f t="shared" si="3"/>
        <v>1128.0326399999999</v>
      </c>
      <c r="G18" s="56">
        <f t="shared" si="0"/>
        <v>113931.29664</v>
      </c>
      <c r="H18" s="56">
        <f t="shared" si="1"/>
        <v>2143.2620160000001</v>
      </c>
      <c r="I18" s="57">
        <f t="shared" si="2"/>
        <v>116074.55865599999</v>
      </c>
    </row>
    <row r="19" spans="1:9" ht="15.75" x14ac:dyDescent="0.25">
      <c r="A19" s="51">
        <v>279359</v>
      </c>
      <c r="B19" s="52" t="s">
        <v>58</v>
      </c>
      <c r="C19" s="53">
        <v>40</v>
      </c>
      <c r="D19" s="55">
        <v>3551.9679999999998</v>
      </c>
      <c r="E19" s="55">
        <f t="shared" si="4"/>
        <v>142078.72</v>
      </c>
      <c r="F19" s="56">
        <f t="shared" si="3"/>
        <v>1420.7872</v>
      </c>
      <c r="G19" s="56">
        <f t="shared" si="0"/>
        <v>143499.50719999999</v>
      </c>
      <c r="H19" s="56">
        <f t="shared" si="1"/>
        <v>2699.4956800000004</v>
      </c>
      <c r="I19" s="57">
        <f t="shared" si="2"/>
        <v>146199.00287999999</v>
      </c>
    </row>
    <row r="20" spans="1:9" ht="15.75" x14ac:dyDescent="0.25">
      <c r="A20" s="51">
        <v>270148</v>
      </c>
      <c r="B20" s="52" t="s">
        <v>59</v>
      </c>
      <c r="C20" s="53">
        <v>50</v>
      </c>
      <c r="D20" s="55">
        <v>4772.7590399999999</v>
      </c>
      <c r="E20" s="55">
        <f t="shared" si="4"/>
        <v>238637.95199999999</v>
      </c>
      <c r="F20" s="56">
        <f t="shared" si="3"/>
        <v>2386.37952</v>
      </c>
      <c r="G20" s="56">
        <f t="shared" si="0"/>
        <v>241024.33151999998</v>
      </c>
      <c r="H20" s="56">
        <f t="shared" si="1"/>
        <v>4534.1210879999999</v>
      </c>
      <c r="I20" s="57">
        <f t="shared" si="2"/>
        <v>245558.45260799996</v>
      </c>
    </row>
    <row r="21" spans="1:9" ht="15.75" x14ac:dyDescent="0.25">
      <c r="A21" s="51">
        <v>273646</v>
      </c>
      <c r="B21" s="52" t="s">
        <v>60</v>
      </c>
      <c r="C21" s="53">
        <v>80</v>
      </c>
      <c r="D21" s="55">
        <v>1527.57248</v>
      </c>
      <c r="E21" s="55">
        <f t="shared" si="4"/>
        <v>122205.7984</v>
      </c>
      <c r="F21" s="56">
        <f t="shared" si="3"/>
        <v>1222.057984</v>
      </c>
      <c r="G21" s="56">
        <f t="shared" si="0"/>
        <v>123427.856384</v>
      </c>
      <c r="H21" s="56">
        <f t="shared" si="1"/>
        <v>2321.9101696000002</v>
      </c>
      <c r="I21" s="57">
        <f t="shared" si="2"/>
        <v>125749.7665536</v>
      </c>
    </row>
    <row r="22" spans="1:9" ht="15.75" x14ac:dyDescent="0.25">
      <c r="A22" s="51">
        <v>249934</v>
      </c>
      <c r="B22" s="52" t="s">
        <v>61</v>
      </c>
      <c r="C22" s="53">
        <v>60</v>
      </c>
      <c r="D22" s="55">
        <v>3099.4879999999998</v>
      </c>
      <c r="E22" s="55">
        <f t="shared" si="4"/>
        <v>185969.28</v>
      </c>
      <c r="F22" s="56">
        <f t="shared" si="3"/>
        <v>1859.6928</v>
      </c>
      <c r="G22" s="56">
        <f t="shared" si="0"/>
        <v>187828.97279999999</v>
      </c>
      <c r="H22" s="56">
        <f t="shared" si="1"/>
        <v>3533.4163199999998</v>
      </c>
      <c r="I22" s="57">
        <f t="shared" si="2"/>
        <v>191362.38911999998</v>
      </c>
    </row>
    <row r="23" spans="1:9" ht="15.75" x14ac:dyDescent="0.25">
      <c r="A23" s="51">
        <v>231615</v>
      </c>
      <c r="B23" s="52" t="s">
        <v>62</v>
      </c>
      <c r="C23" s="53">
        <v>60</v>
      </c>
      <c r="D23" s="55">
        <v>3099.4879999999998</v>
      </c>
      <c r="E23" s="55">
        <f t="shared" si="4"/>
        <v>185969.28</v>
      </c>
      <c r="F23" s="56">
        <f t="shared" si="3"/>
        <v>1859.6928</v>
      </c>
      <c r="G23" s="56">
        <f t="shared" si="0"/>
        <v>187828.97279999999</v>
      </c>
      <c r="H23" s="56">
        <f t="shared" si="1"/>
        <v>3533.4163199999998</v>
      </c>
      <c r="I23" s="57">
        <f t="shared" si="2"/>
        <v>191362.38911999998</v>
      </c>
    </row>
    <row r="24" spans="1:9" ht="15.75" x14ac:dyDescent="0.25">
      <c r="A24" s="51">
        <v>278721</v>
      </c>
      <c r="B24" s="52" t="s">
        <v>63</v>
      </c>
      <c r="C24" s="53">
        <v>50</v>
      </c>
      <c r="D24" s="55">
        <v>160.17792</v>
      </c>
      <c r="E24" s="55">
        <f t="shared" si="4"/>
        <v>8008.8959999999997</v>
      </c>
      <c r="F24" s="56">
        <f t="shared" si="3"/>
        <v>80.08896</v>
      </c>
      <c r="G24" s="56">
        <f t="shared" si="0"/>
        <v>8088.9849599999998</v>
      </c>
      <c r="H24" s="56">
        <f t="shared" si="1"/>
        <v>152.16902400000001</v>
      </c>
      <c r="I24" s="57">
        <f t="shared" si="2"/>
        <v>8241.1539840000005</v>
      </c>
    </row>
    <row r="25" spans="1:9" ht="15.75" x14ac:dyDescent="0.25">
      <c r="A25" s="51">
        <v>235208</v>
      </c>
      <c r="B25" s="52" t="s">
        <v>64</v>
      </c>
      <c r="C25" s="53">
        <v>40</v>
      </c>
      <c r="D25" s="55">
        <v>1550.1964800000001</v>
      </c>
      <c r="E25" s="55">
        <f>C25*D25</f>
        <v>62007.859200000006</v>
      </c>
      <c r="F25" s="56">
        <f t="shared" si="3"/>
        <v>620.07859200000007</v>
      </c>
      <c r="G25" s="56">
        <f t="shared" si="0"/>
        <v>62627.937792000004</v>
      </c>
      <c r="H25" s="56">
        <f t="shared" si="1"/>
        <v>1178.1493248000002</v>
      </c>
      <c r="I25" s="57">
        <f t="shared" si="2"/>
        <v>63806.087116800001</v>
      </c>
    </row>
    <row r="26" spans="1:9" ht="15.75" x14ac:dyDescent="0.25">
      <c r="A26" s="51">
        <v>235207</v>
      </c>
      <c r="B26" s="52" t="s">
        <v>65</v>
      </c>
      <c r="C26" s="53">
        <v>40</v>
      </c>
      <c r="D26" s="55">
        <v>1638.88256</v>
      </c>
      <c r="E26" s="55">
        <f t="shared" si="4"/>
        <v>65555.3024</v>
      </c>
      <c r="F26" s="56">
        <f t="shared" si="3"/>
        <v>655.55302400000005</v>
      </c>
      <c r="G26" s="56">
        <f t="shared" si="0"/>
        <v>66210.855423999994</v>
      </c>
      <c r="H26" s="56">
        <f t="shared" si="1"/>
        <v>1245.5507456</v>
      </c>
      <c r="I26" s="57">
        <f t="shared" si="2"/>
        <v>67456.406169599999</v>
      </c>
    </row>
    <row r="27" spans="1:9" ht="15.75" x14ac:dyDescent="0.25">
      <c r="A27" s="51">
        <v>254382</v>
      </c>
      <c r="B27" s="58" t="s">
        <v>66</v>
      </c>
      <c r="C27" s="53">
        <v>40</v>
      </c>
      <c r="D27" s="55">
        <v>2076.8831999999998</v>
      </c>
      <c r="E27" s="55">
        <f>C27*D27</f>
        <v>83075.327999999994</v>
      </c>
      <c r="F27" s="56">
        <f t="shared" si="3"/>
        <v>830.7532799999999</v>
      </c>
      <c r="G27" s="56">
        <f t="shared" si="0"/>
        <v>83906.081279999999</v>
      </c>
      <c r="H27" s="56">
        <f t="shared" si="1"/>
        <v>1578.4312319999999</v>
      </c>
      <c r="I27" s="57">
        <f t="shared" si="2"/>
        <v>85484.512512000001</v>
      </c>
    </row>
    <row r="28" spans="1:9" ht="15.75" x14ac:dyDescent="0.25">
      <c r="A28" s="51">
        <v>234899</v>
      </c>
      <c r="B28" s="52" t="s">
        <v>67</v>
      </c>
      <c r="C28" s="53">
        <v>50</v>
      </c>
      <c r="D28" s="55">
        <v>3588.1664000000001</v>
      </c>
      <c r="E28" s="55">
        <f t="shared" si="4"/>
        <v>179408.32</v>
      </c>
      <c r="F28" s="56">
        <f t="shared" si="3"/>
        <v>1794.0832</v>
      </c>
      <c r="G28" s="56">
        <f t="shared" si="0"/>
        <v>181202.4032</v>
      </c>
      <c r="H28" s="56">
        <f t="shared" si="1"/>
        <v>3408.7580800000005</v>
      </c>
      <c r="I28" s="57">
        <f t="shared" si="2"/>
        <v>184611.16128</v>
      </c>
    </row>
    <row r="29" spans="1:9" ht="15.75" x14ac:dyDescent="0.25">
      <c r="A29" s="51">
        <v>254382</v>
      </c>
      <c r="B29" s="52" t="s">
        <v>68</v>
      </c>
      <c r="C29" s="53">
        <v>40</v>
      </c>
      <c r="D29" s="55">
        <v>2076.8831999999998</v>
      </c>
      <c r="E29" s="55">
        <f t="shared" si="4"/>
        <v>83075.327999999994</v>
      </c>
      <c r="F29" s="56">
        <f t="shared" si="3"/>
        <v>830.7532799999999</v>
      </c>
      <c r="G29" s="56">
        <f t="shared" si="0"/>
        <v>83906.081279999999</v>
      </c>
      <c r="H29" s="56">
        <f t="shared" si="1"/>
        <v>1578.4312319999999</v>
      </c>
      <c r="I29" s="57">
        <f t="shared" si="2"/>
        <v>85484.512512000001</v>
      </c>
    </row>
    <row r="30" spans="1:9" ht="15.75" x14ac:dyDescent="0.25">
      <c r="A30" s="51">
        <v>278702</v>
      </c>
      <c r="B30" s="52" t="s">
        <v>69</v>
      </c>
      <c r="C30" s="53">
        <v>200</v>
      </c>
      <c r="D30" s="55">
        <v>922.15423999999996</v>
      </c>
      <c r="E30" s="55">
        <f t="shared" si="4"/>
        <v>184430.848</v>
      </c>
      <c r="F30" s="56">
        <f t="shared" si="3"/>
        <v>1844.3084799999999</v>
      </c>
      <c r="G30" s="56">
        <f t="shared" si="0"/>
        <v>186275.15648000001</v>
      </c>
      <c r="H30" s="56">
        <f t="shared" si="1"/>
        <v>3504.1861120000003</v>
      </c>
      <c r="I30" s="57">
        <f t="shared" si="2"/>
        <v>189779.342592</v>
      </c>
    </row>
    <row r="31" spans="1:9" ht="15.75" x14ac:dyDescent="0.25">
      <c r="A31" s="51">
        <v>278704</v>
      </c>
      <c r="B31" s="52" t="s">
        <v>70</v>
      </c>
      <c r="C31" s="53">
        <v>200</v>
      </c>
      <c r="D31" s="55">
        <v>2358.3257600000002</v>
      </c>
      <c r="E31" s="55">
        <f t="shared" si="4"/>
        <v>471665.15200000006</v>
      </c>
      <c r="F31" s="56">
        <f t="shared" si="3"/>
        <v>4716.6515200000003</v>
      </c>
      <c r="G31" s="56">
        <f t="shared" si="0"/>
        <v>476381.80352000007</v>
      </c>
      <c r="H31" s="56">
        <f t="shared" si="1"/>
        <v>8961.6378880000011</v>
      </c>
      <c r="I31" s="57">
        <f t="shared" si="2"/>
        <v>485343.44140800007</v>
      </c>
    </row>
    <row r="32" spans="1:9" ht="15.75" x14ac:dyDescent="0.25">
      <c r="A32" s="51">
        <v>236968</v>
      </c>
      <c r="B32" s="52" t="s">
        <v>71</v>
      </c>
      <c r="C32" s="53">
        <v>200</v>
      </c>
      <c r="D32" s="55">
        <v>6953.7126399999997</v>
      </c>
      <c r="E32" s="55">
        <f t="shared" si="4"/>
        <v>1390742.5279999999</v>
      </c>
      <c r="F32" s="56">
        <f t="shared" si="3"/>
        <v>13907.425279999999</v>
      </c>
      <c r="G32" s="56">
        <f t="shared" si="0"/>
        <v>1404649.95328</v>
      </c>
      <c r="H32" s="56">
        <f t="shared" si="1"/>
        <v>26424.108031999996</v>
      </c>
      <c r="I32" s="57">
        <f t="shared" si="2"/>
        <v>1431074.061312</v>
      </c>
    </row>
    <row r="33" spans="1:9" ht="15.75" x14ac:dyDescent="0.25">
      <c r="A33" s="51">
        <v>273666</v>
      </c>
      <c r="B33" s="52" t="s">
        <v>72</v>
      </c>
      <c r="C33" s="53">
        <v>800</v>
      </c>
      <c r="D33" s="55">
        <v>2843.3843200000001</v>
      </c>
      <c r="E33" s="55">
        <f t="shared" si="4"/>
        <v>2274707.4560000002</v>
      </c>
      <c r="F33" s="56">
        <f t="shared" si="3"/>
        <v>22747.074560000005</v>
      </c>
      <c r="G33" s="56">
        <f t="shared" si="0"/>
        <v>2297454.5305600003</v>
      </c>
      <c r="H33" s="56">
        <f t="shared" si="1"/>
        <v>43219.441664000005</v>
      </c>
      <c r="I33" s="57">
        <f t="shared" si="2"/>
        <v>2340673.9722240004</v>
      </c>
    </row>
    <row r="34" spans="1:9" ht="15.75" x14ac:dyDescent="0.25">
      <c r="A34" s="51">
        <v>232474</v>
      </c>
      <c r="B34" s="52" t="s">
        <v>73</v>
      </c>
      <c r="C34" s="53">
        <v>64</v>
      </c>
      <c r="D34" s="55">
        <v>686.86464000000001</v>
      </c>
      <c r="E34" s="55">
        <f t="shared" si="4"/>
        <v>43959.336960000001</v>
      </c>
      <c r="F34" s="56">
        <f t="shared" si="3"/>
        <v>439.59336960000002</v>
      </c>
      <c r="G34" s="56">
        <f t="shared" si="0"/>
        <v>44398.9303296</v>
      </c>
      <c r="H34" s="56">
        <f t="shared" si="1"/>
        <v>835.22740224000006</v>
      </c>
      <c r="I34" s="57">
        <f t="shared" si="2"/>
        <v>45234.157731840001</v>
      </c>
    </row>
    <row r="35" spans="1:9" ht="15.75" x14ac:dyDescent="0.25">
      <c r="A35" s="51">
        <v>230296</v>
      </c>
      <c r="B35" s="52" t="s">
        <v>74</v>
      </c>
      <c r="C35" s="53">
        <v>10</v>
      </c>
      <c r="D35" s="55">
        <v>1197.26208</v>
      </c>
      <c r="E35" s="55">
        <f t="shared" si="4"/>
        <v>11972.620800000001</v>
      </c>
      <c r="F35" s="56">
        <f t="shared" si="3"/>
        <v>119.72620800000001</v>
      </c>
      <c r="G35" s="56">
        <f t="shared" si="0"/>
        <v>12092.347008000001</v>
      </c>
      <c r="H35" s="56">
        <f t="shared" si="1"/>
        <v>227.47979520000004</v>
      </c>
      <c r="I35" s="57">
        <f t="shared" si="2"/>
        <v>12319.826803200001</v>
      </c>
    </row>
    <row r="36" spans="1:9" ht="15.75" x14ac:dyDescent="0.25">
      <c r="A36" s="51">
        <v>238683</v>
      </c>
      <c r="B36" s="52" t="s">
        <v>75</v>
      </c>
      <c r="C36" s="53">
        <v>40</v>
      </c>
      <c r="D36" s="55">
        <v>1436.1715199999999</v>
      </c>
      <c r="E36" s="55">
        <f>C36*D36</f>
        <v>57446.860799999995</v>
      </c>
      <c r="F36" s="56">
        <f t="shared" si="3"/>
        <v>574.46860800000002</v>
      </c>
      <c r="G36" s="56">
        <f t="shared" si="0"/>
        <v>58021.329407999998</v>
      </c>
      <c r="H36" s="56">
        <f t="shared" si="1"/>
        <v>1091.4903551999998</v>
      </c>
      <c r="I36" s="57">
        <f t="shared" si="2"/>
        <v>59112.819763200001</v>
      </c>
    </row>
    <row r="37" spans="1:9" ht="15.75" x14ac:dyDescent="0.25">
      <c r="A37" s="51">
        <v>238626</v>
      </c>
      <c r="B37" s="52" t="s">
        <v>76</v>
      </c>
      <c r="C37" s="53">
        <v>800</v>
      </c>
      <c r="D37" s="55">
        <v>791.84</v>
      </c>
      <c r="E37" s="55">
        <f>C37*D37</f>
        <v>633472</v>
      </c>
      <c r="F37" s="56">
        <f t="shared" si="3"/>
        <v>6334.72</v>
      </c>
      <c r="G37" s="56">
        <f t="shared" si="0"/>
        <v>639806.71999999997</v>
      </c>
      <c r="H37" s="56">
        <f t="shared" si="1"/>
        <v>12035.968000000001</v>
      </c>
      <c r="I37" s="57">
        <f t="shared" si="2"/>
        <v>651842.68799999997</v>
      </c>
    </row>
    <row r="38" spans="1:9" ht="15.75" x14ac:dyDescent="0.25">
      <c r="A38" s="51">
        <v>235209</v>
      </c>
      <c r="B38" s="52" t="s">
        <v>77</v>
      </c>
      <c r="C38" s="53">
        <v>10</v>
      </c>
      <c r="D38" s="55">
        <v>1407.2128</v>
      </c>
      <c r="E38" s="55">
        <f>C38*D38</f>
        <v>14072.128000000001</v>
      </c>
      <c r="F38" s="56">
        <f t="shared" si="3"/>
        <v>140.72128000000001</v>
      </c>
      <c r="G38" s="56">
        <f t="shared" si="0"/>
        <v>14212.84928</v>
      </c>
      <c r="H38" s="56">
        <f t="shared" si="1"/>
        <v>267.37043200000005</v>
      </c>
      <c r="I38" s="57">
        <f t="shared" si="2"/>
        <v>14480.219712</v>
      </c>
    </row>
    <row r="39" spans="1:9" ht="15.75" x14ac:dyDescent="0.25">
      <c r="A39" s="51">
        <v>285649</v>
      </c>
      <c r="B39" s="52" t="s">
        <v>78</v>
      </c>
      <c r="C39" s="53">
        <v>100</v>
      </c>
      <c r="D39" s="55">
        <v>908.57983999999999</v>
      </c>
      <c r="E39" s="55">
        <f>C39*D39</f>
        <v>90857.983999999997</v>
      </c>
      <c r="F39" s="56">
        <f t="shared" si="3"/>
        <v>908.57983999999999</v>
      </c>
      <c r="G39" s="56">
        <f t="shared" si="0"/>
        <v>91766.563840000003</v>
      </c>
      <c r="H39" s="56">
        <f t="shared" si="1"/>
        <v>1726.301696</v>
      </c>
      <c r="I39" s="57">
        <f t="shared" si="2"/>
        <v>93492.865535999998</v>
      </c>
    </row>
    <row r="40" spans="1:9" ht="15.75" x14ac:dyDescent="0.25">
      <c r="A40" s="51">
        <v>236754</v>
      </c>
      <c r="B40" s="52" t="s">
        <v>79</v>
      </c>
      <c r="C40" s="53">
        <v>10</v>
      </c>
      <c r="D40" s="55">
        <v>2539.3177599999999</v>
      </c>
      <c r="E40" s="55">
        <f>C40*D40</f>
        <v>25393.177599999999</v>
      </c>
      <c r="F40" s="56">
        <f t="shared" si="3"/>
        <v>253.93177599999999</v>
      </c>
      <c r="G40" s="56">
        <f t="shared" si="0"/>
        <v>25647.109376</v>
      </c>
      <c r="H40" s="56">
        <f t="shared" si="1"/>
        <v>482.47037439999997</v>
      </c>
      <c r="I40" s="57">
        <f>E40+F40+H40</f>
        <v>26129.5797504</v>
      </c>
    </row>
    <row r="41" spans="1:9" ht="15.75" x14ac:dyDescent="0.25">
      <c r="A41" s="59"/>
      <c r="B41" s="43"/>
      <c r="C41" s="60"/>
      <c r="D41" s="47" t="s">
        <v>80</v>
      </c>
      <c r="E41" s="61">
        <f>SUM(E5:E40)</f>
        <v>9744519.6889600009</v>
      </c>
      <c r="F41" s="62">
        <f>SUM(F5:F40)</f>
        <v>97445.196889599989</v>
      </c>
      <c r="G41" s="63">
        <f>SUM(G5:G40)</f>
        <v>9841964.8858495988</v>
      </c>
      <c r="H41" s="62">
        <f>SUM(H5:H40)</f>
        <v>185145.87409024002</v>
      </c>
      <c r="I41" s="64">
        <f>E41+F41+H41</f>
        <v>10027110.75993984</v>
      </c>
    </row>
  </sheetData>
  <mergeCells count="1">
    <mergeCell ref="A3:D3"/>
  </mergeCells>
  <conditionalFormatting sqref="C5:C40">
    <cfRule type="expression" dxfId="1" priority="1">
      <formula>AND(#REF!&gt;0,C5&gt;0)</formula>
    </cfRule>
    <cfRule type="expression" dxfId="0" priority="2">
      <formula>AND(#REF!=0,C5&gt;0)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GIL-F-014</vt:lpstr>
      <vt:lpstr>Hoja1</vt:lpstr>
      <vt:lpstr>REG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Trejos Lujan</dc:creator>
  <cp:lastModifiedBy>Alexandra Pallares Moreno</cp:lastModifiedBy>
  <cp:lastPrinted>2022-05-24T20:06:06Z</cp:lastPrinted>
  <dcterms:created xsi:type="dcterms:W3CDTF">2014-06-07T22:58:42Z</dcterms:created>
  <dcterms:modified xsi:type="dcterms:W3CDTF">2023-04-14T18:33:05Z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2023-02-08T16:45:13Z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042f55e0-0f91-44dc-84c0-3679a99aab1f</vt:lpwstr>
  </property>
  <property fmtid="{D5CDD505-2E9C-101B-9397-08002B2CF9AE}" pid="8" name="MSIP_Label_1299739c-ad3d-4908-806e-4d91151a6e13_ContentBits">
    <vt:lpwstr>0</vt:lpwstr>
  </property>
</Properties>
</file>