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66925"/>
  <mc:AlternateContent xmlns:mc="http://schemas.openxmlformats.org/markup-compatibility/2006">
    <mc:Choice Requires="x15">
      <x15ac:absPath xmlns:x15ac="http://schemas.microsoft.com/office/spreadsheetml/2010/11/ac" url="https://icbfgob-my.sharepoint.com/personal/dianak_rodriguez_icbf_gov_co/Documents/2023/PENSEMOS/"/>
    </mc:Choice>
  </mc:AlternateContent>
  <xr:revisionPtr revIDLastSave="0" documentId="8_{F50EAAE5-8EFB-4FDB-A517-E883D8775CC4}" xr6:coauthVersionLast="47" xr6:coauthVersionMax="47" xr10:uidLastSave="{00000000-0000-0000-0000-000000000000}"/>
  <bookViews>
    <workbookView xWindow="-120" yWindow="-120" windowWidth="20730" windowHeight="11160" tabRatio="602" firstSheet="2" activeTab="2" xr2:uid="{00000000-000D-0000-FFFF-FFFF00000000}"/>
  </bookViews>
  <sheets>
    <sheet name="Compromisos no " sheetId="45" state="hidden" r:id="rId1"/>
    <sheet name="Daily_ICBF" sheetId="46" state="hidden" r:id="rId2"/>
    <sheet name="Matriz de riesgos Mentor360" sheetId="66" r:id="rId3"/>
    <sheet name="Hoja1" sheetId="53" state="hidden" r:id="rId4"/>
    <sheet name="Listas" sheetId="2" state="hidden" r:id="rId5"/>
  </sheets>
  <definedNames>
    <definedName name="_xlnm._FilterDatabase" localSheetId="0" hidden="1">'Compromisos no '!$B$4:$P$507</definedName>
    <definedName name="_xlnm._FilterDatabase" localSheetId="1" hidden="1">Daily_ICBF!$B$5:$J$57</definedName>
    <definedName name="_msoanchor_2" localSheetId="0">#REF!</definedName>
    <definedName name="_msoanchor_2" localSheetId="1">#REF!</definedName>
    <definedName name="_msoanchor_2">#REF!</definedName>
    <definedName name="_xlnm.Print_Area" localSheetId="2">'Matriz de riesgos Mentor360'!$B$1:$Q$19</definedName>
    <definedName name="im">'Matriz de riesgos Mentor360'!#REF!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66" l="1"/>
  <c r="K13" i="66"/>
  <c r="K14" i="66"/>
  <c r="K15" i="66"/>
  <c r="K11" i="66"/>
  <c r="K10" i="66"/>
  <c r="K9" i="66"/>
  <c r="U15" i="66"/>
  <c r="U14" i="66"/>
  <c r="U13" i="66"/>
  <c r="U12" i="66" l="1"/>
  <c r="U11" i="66"/>
  <c r="U10" i="66"/>
  <c r="U9" i="66"/>
  <c r="C9" i="53" l="1"/>
  <c r="B9" i="53"/>
  <c r="K505" i="45" l="1"/>
  <c r="K504" i="45"/>
  <c r="K484" i="45"/>
  <c r="K20" i="45"/>
  <c r="K48" i="45"/>
  <c r="K73" i="45"/>
  <c r="K110" i="45"/>
  <c r="K121" i="45"/>
  <c r="K154" i="45"/>
  <c r="K160" i="45"/>
  <c r="K173" i="45"/>
  <c r="K175" i="45"/>
  <c r="K179" i="45"/>
  <c r="K187" i="45"/>
  <c r="K190" i="45"/>
  <c r="K206" i="45"/>
  <c r="K214" i="45"/>
  <c r="K215" i="45"/>
  <c r="K216" i="45"/>
  <c r="K219" i="45"/>
  <c r="K242" i="45"/>
  <c r="K246" i="45"/>
  <c r="K253" i="45"/>
  <c r="K260" i="45"/>
  <c r="K265" i="45"/>
  <c r="K269" i="45"/>
  <c r="K277" i="45"/>
  <c r="K284" i="45"/>
  <c r="K292" i="45"/>
  <c r="K313" i="45"/>
  <c r="O106" i="45" l="1"/>
  <c r="O81" i="45"/>
  <c r="O79" i="45"/>
  <c r="O78" i="45"/>
  <c r="O77" i="45"/>
  <c r="O76" i="45"/>
  <c r="O67" i="45"/>
  <c r="O66" i="45"/>
  <c r="O65" i="45"/>
  <c r="O64" i="45"/>
  <c r="O63" i="45"/>
  <c r="O61" i="45"/>
  <c r="O60" i="45"/>
  <c r="O59" i="45"/>
  <c r="O58" i="45"/>
  <c r="O52" i="45"/>
  <c r="O49" i="45"/>
  <c r="O47" i="45"/>
  <c r="O44" i="45"/>
  <c r="O43" i="45"/>
  <c r="O40" i="45"/>
  <c r="O39" i="45"/>
  <c r="O38" i="45"/>
  <c r="O37" i="45"/>
  <c r="O36" i="45"/>
  <c r="O35" i="45"/>
  <c r="O34" i="45"/>
  <c r="O33" i="45"/>
  <c r="O32" i="45"/>
  <c r="O31" i="45"/>
  <c r="O30" i="45"/>
  <c r="O29" i="45"/>
  <c r="O28" i="45"/>
  <c r="O27" i="45"/>
  <c r="O26" i="45"/>
  <c r="O25" i="45"/>
  <c r="O24" i="45"/>
  <c r="O23" i="45"/>
  <c r="O22" i="45"/>
  <c r="O21" i="45"/>
  <c r="O20" i="45"/>
  <c r="O19" i="45"/>
  <c r="O18" i="45"/>
  <c r="O17" i="45"/>
  <c r="O16" i="45"/>
  <c r="O15" i="45"/>
  <c r="O14" i="45"/>
  <c r="O13" i="45"/>
  <c r="O12" i="45"/>
  <c r="O11" i="45"/>
  <c r="O10" i="45"/>
  <c r="O9" i="45"/>
  <c r="O8" i="45"/>
  <c r="O7" i="45"/>
  <c r="O6" i="45"/>
  <c r="O5" i="45"/>
  <c r="P4" i="45"/>
  <c r="K507" i="45" l="1"/>
  <c r="K503" i="45"/>
  <c r="K499" i="45"/>
  <c r="K495" i="45"/>
  <c r="K491" i="45"/>
  <c r="K487" i="45"/>
  <c r="K483" i="45"/>
  <c r="K479" i="45"/>
  <c r="K475" i="45"/>
  <c r="K471" i="45"/>
  <c r="K467" i="45"/>
  <c r="K463" i="45"/>
  <c r="K459" i="45"/>
  <c r="K455" i="45"/>
  <c r="K451" i="45"/>
  <c r="K447" i="45"/>
  <c r="K443" i="45"/>
  <c r="K439" i="45"/>
  <c r="K435" i="45"/>
  <c r="K431" i="45"/>
  <c r="K427" i="45"/>
  <c r="K423" i="45"/>
  <c r="K419" i="45"/>
  <c r="K415" i="45"/>
  <c r="K411" i="45"/>
  <c r="K407" i="45"/>
  <c r="K403" i="45"/>
  <c r="K399" i="45"/>
  <c r="K395" i="45"/>
  <c r="K391" i="45"/>
  <c r="K387" i="45"/>
  <c r="K383" i="45"/>
  <c r="K379" i="45"/>
  <c r="K375" i="45"/>
  <c r="K371" i="45"/>
  <c r="K367" i="45"/>
  <c r="K363" i="45"/>
  <c r="K359" i="45"/>
  <c r="K355" i="45"/>
  <c r="K351" i="45"/>
  <c r="K347" i="45"/>
  <c r="K343" i="45"/>
  <c r="K339" i="45"/>
  <c r="K500" i="45"/>
  <c r="K492" i="45"/>
  <c r="K444" i="45"/>
  <c r="K432" i="45"/>
  <c r="K420" i="45"/>
  <c r="K408" i="45"/>
  <c r="K396" i="45"/>
  <c r="K384" i="45"/>
  <c r="K372" i="45"/>
  <c r="K360" i="45"/>
  <c r="K348" i="45"/>
  <c r="K240" i="45"/>
  <c r="K506" i="45"/>
  <c r="K502" i="45"/>
  <c r="K498" i="45"/>
  <c r="K494" i="45"/>
  <c r="K490" i="45"/>
  <c r="K486" i="45"/>
  <c r="K482" i="45"/>
  <c r="K478" i="45"/>
  <c r="K474" i="45"/>
  <c r="K470" i="45"/>
  <c r="K466" i="45"/>
  <c r="K462" i="45"/>
  <c r="K458" i="45"/>
  <c r="K454" i="45"/>
  <c r="K450" i="45"/>
  <c r="K446" i="45"/>
  <c r="K442" i="45"/>
  <c r="K438" i="45"/>
  <c r="K434" i="45"/>
  <c r="K430" i="45"/>
  <c r="K426" i="45"/>
  <c r="K422" i="45"/>
  <c r="K418" i="45"/>
  <c r="K414" i="45"/>
  <c r="K410" i="45"/>
  <c r="K406" i="45"/>
  <c r="K402" i="45"/>
  <c r="K398" i="45"/>
  <c r="K394" i="45"/>
  <c r="K390" i="45"/>
  <c r="K386" i="45"/>
  <c r="K382" i="45"/>
  <c r="K378" i="45"/>
  <c r="K374" i="45"/>
  <c r="K370" i="45"/>
  <c r="K366" i="45"/>
  <c r="K362" i="45"/>
  <c r="K354" i="45"/>
  <c r="K350" i="45"/>
  <c r="K346" i="45"/>
  <c r="K342" i="45"/>
  <c r="K338" i="45"/>
  <c r="K496" i="45"/>
  <c r="K480" i="45"/>
  <c r="K472" i="45"/>
  <c r="K464" i="45"/>
  <c r="K456" i="45"/>
  <c r="K440" i="45"/>
  <c r="K428" i="45"/>
  <c r="K416" i="45"/>
  <c r="K404" i="45"/>
  <c r="K376" i="45"/>
  <c r="K364" i="45"/>
  <c r="K352" i="45"/>
  <c r="K340" i="45"/>
  <c r="K501" i="45"/>
  <c r="K497" i="45"/>
  <c r="K493" i="45"/>
  <c r="K489" i="45"/>
  <c r="K485" i="45"/>
  <c r="K481" i="45"/>
  <c r="K477" i="45"/>
  <c r="K473" i="45"/>
  <c r="K469" i="45"/>
  <c r="K465" i="45"/>
  <c r="K461" i="45"/>
  <c r="K457" i="45"/>
  <c r="K453" i="45"/>
  <c r="K449" i="45"/>
  <c r="K445" i="45"/>
  <c r="K441" i="45"/>
  <c r="K437" i="45"/>
  <c r="K433" i="45"/>
  <c r="K429" i="45"/>
  <c r="K425" i="45"/>
  <c r="K421" i="45"/>
  <c r="K417" i="45"/>
  <c r="K413" i="45"/>
  <c r="K409" i="45"/>
  <c r="K405" i="45"/>
  <c r="K401" i="45"/>
  <c r="K397" i="45"/>
  <c r="K393" i="45"/>
  <c r="K389" i="45"/>
  <c r="K385" i="45"/>
  <c r="K381" i="45"/>
  <c r="K377" i="45"/>
  <c r="K373" i="45"/>
  <c r="K369" i="45"/>
  <c r="K365" i="45"/>
  <c r="K361" i="45"/>
  <c r="K353" i="45"/>
  <c r="K349" i="45"/>
  <c r="K345" i="45"/>
  <c r="K341" i="45"/>
  <c r="K241" i="45"/>
  <c r="K488" i="45"/>
  <c r="K476" i="45"/>
  <c r="K468" i="45"/>
  <c r="K460" i="45"/>
  <c r="K452" i="45"/>
  <c r="K448" i="45"/>
  <c r="K436" i="45"/>
  <c r="K424" i="45"/>
  <c r="K412" i="45"/>
  <c r="K400" i="45"/>
  <c r="K388" i="45"/>
  <c r="K380" i="45"/>
  <c r="K368" i="45"/>
  <c r="K356" i="45"/>
  <c r="K344" i="45"/>
  <c r="K239" i="45"/>
  <c r="K237" i="45"/>
  <c r="K233" i="45"/>
  <c r="K235" i="45"/>
  <c r="K231" i="45"/>
  <c r="K238" i="45"/>
  <c r="K234" i="45"/>
  <c r="K236" i="45"/>
  <c r="K232" i="45"/>
  <c r="K8" i="45"/>
  <c r="K12" i="45"/>
  <c r="K16" i="45"/>
  <c r="K24" i="45"/>
  <c r="K28" i="45"/>
  <c r="K32" i="45"/>
  <c r="K36" i="45"/>
  <c r="K40" i="45"/>
  <c r="K44" i="45"/>
  <c r="K52" i="45"/>
  <c r="K56" i="45"/>
  <c r="K60" i="45"/>
  <c r="K64" i="45"/>
  <c r="K68" i="45"/>
  <c r="K72" i="45"/>
  <c r="K76" i="45"/>
  <c r="K80" i="45"/>
  <c r="K84" i="45"/>
  <c r="K88" i="45"/>
  <c r="K92" i="45"/>
  <c r="K96" i="45"/>
  <c r="K100" i="45"/>
  <c r="K104" i="45"/>
  <c r="K108" i="45"/>
  <c r="K112" i="45"/>
  <c r="K116" i="45"/>
  <c r="K120" i="45"/>
  <c r="K124" i="45"/>
  <c r="K128" i="45"/>
  <c r="K132" i="45"/>
  <c r="K136" i="45"/>
  <c r="K140" i="45"/>
  <c r="K144" i="45"/>
  <c r="K148" i="45"/>
  <c r="K152" i="45"/>
  <c r="K156" i="45"/>
  <c r="K164" i="45"/>
  <c r="K168" i="45"/>
  <c r="K172" i="45"/>
  <c r="K176" i="45"/>
  <c r="K180" i="45"/>
  <c r="K184" i="45"/>
  <c r="K188" i="45"/>
  <c r="K192" i="45"/>
  <c r="K196" i="45"/>
  <c r="K200" i="45"/>
  <c r="K204" i="45"/>
  <c r="K208" i="45"/>
  <c r="K212" i="45"/>
  <c r="K220" i="45"/>
  <c r="K224" i="45"/>
  <c r="K228" i="45"/>
  <c r="K244" i="45"/>
  <c r="K248" i="45"/>
  <c r="K252" i="45"/>
  <c r="K256" i="45"/>
  <c r="K264" i="45"/>
  <c r="K268" i="45"/>
  <c r="K272" i="45"/>
  <c r="K276" i="45"/>
  <c r="K280" i="45"/>
  <c r="K288" i="45"/>
  <c r="K296" i="45"/>
  <c r="K300" i="45"/>
  <c r="K304" i="45"/>
  <c r="K308" i="45"/>
  <c r="K312" i="45"/>
  <c r="K316" i="45"/>
  <c r="K320" i="45"/>
  <c r="K324" i="45"/>
  <c r="K328" i="45"/>
  <c r="K332" i="45"/>
  <c r="K336" i="45"/>
  <c r="K19" i="45"/>
  <c r="K71" i="45"/>
  <c r="K87" i="45"/>
  <c r="K9" i="45"/>
  <c r="K13" i="45"/>
  <c r="K17" i="45"/>
  <c r="K21" i="45"/>
  <c r="K25" i="45"/>
  <c r="K29" i="45"/>
  <c r="K33" i="45"/>
  <c r="K37" i="45"/>
  <c r="K41" i="45"/>
  <c r="K45" i="45"/>
  <c r="K49" i="45"/>
  <c r="K53" i="45"/>
  <c r="K57" i="45"/>
  <c r="K61" i="45"/>
  <c r="K65" i="45"/>
  <c r="K69" i="45"/>
  <c r="K77" i="45"/>
  <c r="K81" i="45"/>
  <c r="K85" i="45"/>
  <c r="K89" i="45"/>
  <c r="K93" i="45"/>
  <c r="K97" i="45"/>
  <c r="K101" i="45"/>
  <c r="K105" i="45"/>
  <c r="K109" i="45"/>
  <c r="K113" i="45"/>
  <c r="K117" i="45"/>
  <c r="K125" i="45"/>
  <c r="K129" i="45"/>
  <c r="K133" i="45"/>
  <c r="K137" i="45"/>
  <c r="K141" i="45"/>
  <c r="K145" i="45"/>
  <c r="K149" i="45"/>
  <c r="K153" i="45"/>
  <c r="K157" i="45"/>
  <c r="K161" i="45"/>
  <c r="K165" i="45"/>
  <c r="K169" i="45"/>
  <c r="K177" i="45"/>
  <c r="K181" i="45"/>
  <c r="K185" i="45"/>
  <c r="K189" i="45"/>
  <c r="K193" i="45"/>
  <c r="K197" i="45"/>
  <c r="K201" i="45"/>
  <c r="K205" i="45"/>
  <c r="K209" i="45"/>
  <c r="K213" i="45"/>
  <c r="K217" i="45"/>
  <c r="K221" i="45"/>
  <c r="K225" i="45"/>
  <c r="K229" i="45"/>
  <c r="K245" i="45"/>
  <c r="K249" i="45"/>
  <c r="K257" i="45"/>
  <c r="K261" i="45"/>
  <c r="K273" i="45"/>
  <c r="K281" i="45"/>
  <c r="K285" i="45"/>
  <c r="K289" i="45"/>
  <c r="K293" i="45"/>
  <c r="K297" i="45"/>
  <c r="K301" i="45"/>
  <c r="K305" i="45"/>
  <c r="K309" i="45"/>
  <c r="K317" i="45"/>
  <c r="K321" i="45"/>
  <c r="K325" i="45"/>
  <c r="K329" i="45"/>
  <c r="K333" i="45"/>
  <c r="K337" i="45"/>
  <c r="K15" i="45"/>
  <c r="K23" i="45"/>
  <c r="K31" i="45"/>
  <c r="K39" i="45"/>
  <c r="K47" i="45"/>
  <c r="K55" i="45"/>
  <c r="K63" i="45"/>
  <c r="K75" i="45"/>
  <c r="K79" i="45"/>
  <c r="K10" i="45"/>
  <c r="K14" i="45"/>
  <c r="K18" i="45"/>
  <c r="K22" i="45"/>
  <c r="K26" i="45"/>
  <c r="K30" i="45"/>
  <c r="K34" i="45"/>
  <c r="K38" i="45"/>
  <c r="K42" i="45"/>
  <c r="K46" i="45"/>
  <c r="K50" i="45"/>
  <c r="K54" i="45"/>
  <c r="K58" i="45"/>
  <c r="K62" i="45"/>
  <c r="K66" i="45"/>
  <c r="K70" i="45"/>
  <c r="K74" i="45"/>
  <c r="K78" i="45"/>
  <c r="K82" i="45"/>
  <c r="K86" i="45"/>
  <c r="K90" i="45"/>
  <c r="K94" i="45"/>
  <c r="K98" i="45"/>
  <c r="K102" i="45"/>
  <c r="K106" i="45"/>
  <c r="K114" i="45"/>
  <c r="K118" i="45"/>
  <c r="K122" i="45"/>
  <c r="K126" i="45"/>
  <c r="K130" i="45"/>
  <c r="K134" i="45"/>
  <c r="K138" i="45"/>
  <c r="K142" i="45"/>
  <c r="K146" i="45"/>
  <c r="K150" i="45"/>
  <c r="K158" i="45"/>
  <c r="K162" i="45"/>
  <c r="K166" i="45"/>
  <c r="K170" i="45"/>
  <c r="K174" i="45"/>
  <c r="K178" i="45"/>
  <c r="K182" i="45"/>
  <c r="K186" i="45"/>
  <c r="K194" i="45"/>
  <c r="K198" i="45"/>
  <c r="K202" i="45"/>
  <c r="K210" i="45"/>
  <c r="K218" i="45"/>
  <c r="K222" i="45"/>
  <c r="K226" i="45"/>
  <c r="K230" i="45"/>
  <c r="K250" i="45"/>
  <c r="K254" i="45"/>
  <c r="K258" i="45"/>
  <c r="K262" i="45"/>
  <c r="K266" i="45"/>
  <c r="K270" i="45"/>
  <c r="K274" i="45"/>
  <c r="K278" i="45"/>
  <c r="K282" i="45"/>
  <c r="K286" i="45"/>
  <c r="K290" i="45"/>
  <c r="K294" i="45"/>
  <c r="K298" i="45"/>
  <c r="K302" i="45"/>
  <c r="K306" i="45"/>
  <c r="K310" i="45"/>
  <c r="K314" i="45"/>
  <c r="K318" i="45"/>
  <c r="K322" i="45"/>
  <c r="K326" i="45"/>
  <c r="K330" i="45"/>
  <c r="K334" i="45"/>
  <c r="K11" i="45"/>
  <c r="K27" i="45"/>
  <c r="K35" i="45"/>
  <c r="K43" i="45"/>
  <c r="K51" i="45"/>
  <c r="K59" i="45"/>
  <c r="K67" i="45"/>
  <c r="K83" i="45"/>
  <c r="K95" i="45"/>
  <c r="K135" i="45"/>
  <c r="K151" i="45"/>
  <c r="K199" i="45"/>
  <c r="K211" i="45"/>
  <c r="K255" i="45"/>
  <c r="K275" i="45"/>
  <c r="K295" i="45"/>
  <c r="K311" i="45"/>
  <c r="K323" i="45"/>
  <c r="K99" i="45"/>
  <c r="K111" i="45"/>
  <c r="K123" i="45"/>
  <c r="K139" i="45"/>
  <c r="K163" i="45"/>
  <c r="K203" i="45"/>
  <c r="K223" i="45"/>
  <c r="K247" i="45"/>
  <c r="K259" i="45"/>
  <c r="K267" i="45"/>
  <c r="K287" i="45"/>
  <c r="K299" i="45"/>
  <c r="K327" i="45"/>
  <c r="K107" i="45"/>
  <c r="K119" i="45"/>
  <c r="K147" i="45"/>
  <c r="K183" i="45"/>
  <c r="K207" i="45"/>
  <c r="K243" i="45"/>
  <c r="K263" i="45"/>
  <c r="K283" i="45"/>
  <c r="K319" i="45"/>
  <c r="K103" i="45"/>
  <c r="K115" i="45"/>
  <c r="K127" i="45"/>
  <c r="K143" i="45"/>
  <c r="K155" i="45"/>
  <c r="K167" i="45"/>
  <c r="K191" i="45"/>
  <c r="K227" i="45"/>
  <c r="K251" i="45"/>
  <c r="K279" i="45"/>
  <c r="K291" i="45"/>
  <c r="K303" i="45"/>
  <c r="K315" i="45"/>
  <c r="K331" i="45"/>
  <c r="K91" i="45"/>
  <c r="K131" i="45"/>
  <c r="K159" i="45"/>
  <c r="K171" i="45"/>
  <c r="K195" i="45"/>
  <c r="K271" i="45"/>
  <c r="K307" i="45"/>
  <c r="K335" i="45"/>
  <c r="K6" i="45"/>
  <c r="K7" i="45"/>
  <c r="K5" i="45"/>
  <c r="G8" i="2" l="1"/>
  <c r="G7" i="2"/>
  <c r="F8" i="2"/>
  <c r="F7" i="2"/>
  <c r="G6" i="2"/>
  <c r="F6" i="2"/>
  <c r="E8" i="2"/>
  <c r="E7" i="2"/>
  <c r="E6" i="2"/>
</calcChain>
</file>

<file path=xl/sharedStrings.xml><?xml version="1.0" encoding="utf-8"?>
<sst xmlns="http://schemas.openxmlformats.org/spreadsheetml/2006/main" count="2661" uniqueCount="1365">
  <si>
    <t>F1.G19.GTI</t>
  </si>
  <si>
    <t>Versión 1</t>
  </si>
  <si>
    <t>Clasificación de la Información:
CLASIFICADA</t>
  </si>
  <si>
    <t>Inicio</t>
  </si>
  <si>
    <t>Presente</t>
  </si>
  <si>
    <t>Planeación</t>
  </si>
  <si>
    <t>Ejecución</t>
  </si>
  <si>
    <t>Monitoreo</t>
  </si>
  <si>
    <t>Cierre</t>
  </si>
  <si>
    <t>Proveedor(es)</t>
  </si>
  <si>
    <t>DIT</t>
  </si>
  <si>
    <t>NA</t>
  </si>
  <si>
    <t>ICBF</t>
  </si>
  <si>
    <t>PROCESO
 GESTIÓN DE LA TECNOLOGÍA E INFORMACIÓN
FORMATO MATRIZ DE SEGUIMIENTO A PROYECTOS DE LA DIT</t>
  </si>
  <si>
    <t>ESTADO</t>
  </si>
  <si>
    <t>Deicy Robayo / Interventoría</t>
  </si>
  <si>
    <t>DESCRIPCIÓN</t>
  </si>
  <si>
    <t>IMPACTO</t>
  </si>
  <si>
    <t>ENTIDAD</t>
  </si>
  <si>
    <t>Medio</t>
  </si>
  <si>
    <t>Alto</t>
  </si>
  <si>
    <t>INTERVENTORÍA</t>
  </si>
  <si>
    <t>INTERVENTORIA</t>
  </si>
  <si>
    <t>Bajo</t>
  </si>
  <si>
    <t>MENTOR360</t>
  </si>
  <si>
    <t>Interventoría</t>
  </si>
  <si>
    <t xml:space="preserve"> </t>
  </si>
  <si>
    <t>Página 12 de 16</t>
  </si>
  <si>
    <t>N°</t>
  </si>
  <si>
    <t>REFERENCIA CORREO / ACTA / COMUNICADO</t>
  </si>
  <si>
    <t>Nº DE ACTA</t>
  </si>
  <si>
    <t>ACTAS INTERVENTORIA / ACTAS MENTOR 360</t>
  </si>
  <si>
    <t>FECHA SUSCRIPCIÓN</t>
  </si>
  <si>
    <t>NOMBRE DEL RESPONSABLE</t>
  </si>
  <si>
    <t>FECHA PLANEADA</t>
  </si>
  <si>
    <t>FECHA EJECUCIÓN</t>
  </si>
  <si>
    <t>OBSERVACIÓN</t>
  </si>
  <si>
    <t>ACCIÓN PARA MITIGAR EL IMPACTO</t>
  </si>
  <si>
    <t>Kickoff interventoria</t>
  </si>
  <si>
    <t>Realizar entrega del Plan de Gestión del Proyecto y demás componentes que la componen.</t>
  </si>
  <si>
    <t>31/12/2020</t>
  </si>
  <si>
    <t>Comité de Seguimiento – Mentor 360  No. 1</t>
  </si>
  <si>
    <t>Definir la agenda de reuniones técnico y funcional para dimensionar el primer requerimiento funcional.</t>
  </si>
  <si>
    <t>Oveymar Rodriguez - ICBF</t>
  </si>
  <si>
    <t>26/01/2021</t>
  </si>
  <si>
    <t>Atrasos con el inicio del desarrollo de los requerimientos</t>
  </si>
  <si>
    <t>Establecer un seguimiento puntual a la Entidad, de modo que entregue la definición de la necesidad para el primer requerimiento.</t>
  </si>
  <si>
    <t>Beta Group SAS</t>
  </si>
  <si>
    <t>Remitir los formatos de calidad del ICBF para la correcta ejecución de los contratos.</t>
  </si>
  <si>
    <t>14/1/2021</t>
  </si>
  <si>
    <t>Tener acceso al repositorio documental SharePoint de la Entidad asignados a los contratos interventoria y Mentor para actualizaciones y consulta de documentación técnica/funcional de los requerimientos de desarrollo.</t>
  </si>
  <si>
    <t>29/12/2020</t>
  </si>
  <si>
    <t>25/1/2021</t>
  </si>
  <si>
    <t>Atrasos con la actualización del repositorio documental de los contratos</t>
  </si>
  <si>
    <t>Establecer un seguimiento puntual a la Entidad, de modo que habilite los accesos al SharePoint</t>
  </si>
  <si>
    <t>Confirmar día y hora para las reuniones de seguimiento semanal para ambos contratos en mención.</t>
  </si>
  <si>
    <t>15/1/2021</t>
  </si>
  <si>
    <t> </t>
  </si>
  <si>
    <t>MENTOR 360</t>
  </si>
  <si>
    <t>Realizar entrega de los documentos que hacen parte del proceso de planeación</t>
  </si>
  <si>
    <t>Interventoría / MENTOR 360 SAS</t>
  </si>
  <si>
    <t>Construir la matriz de obligaciones contractuales para ambos contratos</t>
  </si>
  <si>
    <t>Comité de seguimiento Nº 1</t>
  </si>
  <si>
    <t>Para el martes 12 de enero 2021, el contratista Mentor debe entregar subsanado y tener aprobado los entregables al proceso de planeación</t>
  </si>
  <si>
    <t>MENTOR 360 SAS</t>
  </si>
  <si>
    <t>Remitir las actas de las últimas reuniones.</t>
  </si>
  <si>
    <t>El ICBF revisará los entregables del proceso de planeación al contrato de interventoría</t>
  </si>
  <si>
    <t>El ICBF entregará plantilla ICBF para presentar las reuniones de comité de seguimiento a la interventoría</t>
  </si>
  <si>
    <t>Comité de Seguimiento a proyecto - Interventoria</t>
  </si>
  <si>
    <t>Subsanar las actas de las ultimas reuniones</t>
  </si>
  <si>
    <t>Interventoria</t>
  </si>
  <si>
    <t>Que no se pueda realizar seguimiento a los compromisos</t>
  </si>
  <si>
    <t>Establecer un seguimiento puntual a la interventoría, de modo que mantenga las actas al día</t>
  </si>
  <si>
    <t>Comité de Seguimiento a proyecto - Bolsa de Horas con MENTOR 360 SAS</t>
  </si>
  <si>
    <t>Subsanar el producto entregable Cronograma de Mentor 360 SAS</t>
  </si>
  <si>
    <t>Subsanar los productos entregables de Planeación para el contrato de interventoría</t>
  </si>
  <si>
    <t>ICBF / Interventoría</t>
  </si>
  <si>
    <t>Se presenten dificultades para aplicar el modelo operativo para la ejecución del contrato de interventoría</t>
  </si>
  <si>
    <t>Establecer sesiones de trabajo con la Entidad para subsanar las observaciones a los entregables de Planeación</t>
  </si>
  <si>
    <t>Subsanar los productos entregables de Planeación para el contrato de Bolsa de Horas (Mentor 360 SAS)</t>
  </si>
  <si>
    <t>ICBF / MENTOR 360 SAS / Interventoría</t>
  </si>
  <si>
    <t>Se presenten dificultades para aplicar el modelo operativo para la ejecución del contrato de Bolsa de Horas (Mentor 360 SAS)</t>
  </si>
  <si>
    <t>Establecer sesiones de trabajo con la interventoría para subsanar las observaciones a los entregables de Planeación</t>
  </si>
  <si>
    <t>Socialización plantilla de seguimiento</t>
  </si>
  <si>
    <t>SIN COMPROMISOS</t>
  </si>
  <si>
    <t>Comité de Seguimiento Nº 2 a proyecto - Interventoria</t>
  </si>
  <si>
    <t>Remitir firmado el Contrato de Confidencialidad por parte de la interventoría</t>
  </si>
  <si>
    <t>La interventoría defina una matriz de impacto de cuando seleccionar 1,2,3,4,5, de igual manera realizar una matriz para definir el peso de complejidad.</t>
  </si>
  <si>
    <t>la interventoría deberá entregar las actas ajustadas de acuerdo con las observaciones realizadas por parte de ICBF</t>
  </si>
  <si>
    <t>Angel Simbaqeuba/Interventoría</t>
  </si>
  <si>
    <t>. Validar por parte de la interventoría la presentación de comité de seguimiento que realice el contratista  Mentor 360.</t>
  </si>
  <si>
    <t>Angel Simbaqueba /Interventoría</t>
  </si>
  <si>
    <t xml:space="preserve">Realizar la primera transferencia de conocimiento de la Solicitud_N_1_BANOPI_22012021 </t>
  </si>
  <si>
    <t>Radicar el primer requerimiento a Mentor 360 por medio de la interventoría - corresponde a la Solicitud_N_1_BANOPI_22012021, una vez se realice la transferencia de conocimiento.</t>
  </si>
  <si>
    <t xml:space="preserve">Realizar la segunda transferencia de conocimiento que los Sistemas Misionales, esta sesión se realizara junto con los Lideres nuevos del ICBF, la Interventoría y Mentor 360.  </t>
  </si>
  <si>
    <t xml:space="preserve">ICBF - </t>
  </si>
  <si>
    <t xml:space="preserve">Realizar la activación de los usuarios del equipo de Interventoría y Mentor360, para el acceso al SharePoint.  </t>
  </si>
  <si>
    <t>Yoleida / ICBF</t>
  </si>
  <si>
    <t>Ajustar el Cronograma de planeación.</t>
  </si>
  <si>
    <t>Angel Simbaqueba - Cristian Villanueva</t>
  </si>
  <si>
    <t xml:space="preserve"> Transferencia de Conocimiento BANOPI</t>
  </si>
  <si>
    <t>Enviar los documentos de entrega de usuario firmados por cada profesional</t>
  </si>
  <si>
    <t>Revisión metodología de estimación Bolsa de horas</t>
  </si>
  <si>
    <t>Realizar el ajuste de la matriz, con los criterios técnicos y haciendo match con los conceptos de la interventoría y los ítems que aparecen en el documento Guía de Estimación de esfuerzos para desarrollos nuevos Versión 2, Fuente ICBF.</t>
  </si>
  <si>
    <t>Dar respuesta dentro de los 3 dias del plazo establecido a las observaciones remitidas por el ICBF, al entregable del proceso de planeación.</t>
  </si>
  <si>
    <t>Revisión de los detalles de los entregables definidos en documento de FICHA TECNICA INTERVENTORIA ICBF Parte 1</t>
  </si>
  <si>
    <t>Solicitud de actualización del formato del documento de Solicitud de Requerimientos para agregar la información del Enlace Técnico.</t>
  </si>
  <si>
    <t>Generación de Hoja de Ruta de acuerdo con las validaciones realizadas y al documento it6.p2.gti_instructivo para la gestión de solicitudes de soportes de sistemas de información.</t>
  </si>
  <si>
    <t>Revisión de los detalles de los entregables definidos en documento de FICHA TECNICA INTERVENTORIA ICBF Parte 2</t>
  </si>
  <si>
    <t>Proyectar la Matriz de Entregables</t>
  </si>
  <si>
    <t>Comité de Seguimiento Nº 3 al proyecto 01018242020 - Interventoría</t>
  </si>
  <si>
    <t>La interventoría deberá tener en cuenta los cambios solicitados por el ICBF, para las próximas presentaciones de comités de seguimiento.</t>
  </si>
  <si>
    <t>Interventoría – Ángel Simbaqueba</t>
  </si>
  <si>
    <t>Comité de Seguimiento Nº 3 al proyecto 01018242020 - Interventoría sesión 1</t>
  </si>
  <si>
    <t>La Interventoría deberá enviar un día antes la presentación del comité de seguimiento a la PMO para su respectiva revisión.</t>
  </si>
  <si>
    <t>Socialización técnica Sistema Banco Nacional de Oferentes</t>
  </si>
  <si>
    <t>Sección de ampliación de la Herramienta de Banco Nacional de Oferentes, para desarrollo de la parte técnica, estructura base de datos, arquitectura.</t>
  </si>
  <si>
    <t>Yoleida Galvis Bernal ICBF</t>
  </si>
  <si>
    <t>Enviar el Formato de Acta de reunión a Cristian a Mentor 360</t>
  </si>
  <si>
    <t>Solicitud de charla explicación de documentación y arquitectura</t>
  </si>
  <si>
    <t>Solicitar los permisos para poder navegar en los ambientes del ICBF.</t>
  </si>
  <si>
    <t>Deicy Robayo – Beta Group</t>
  </si>
  <si>
    <t xml:space="preserve">Hacer  Reuniones para aclaración del Cronograma final. </t>
  </si>
  <si>
    <t>Aclarar las observaciones la Plantilla del seguimiento y de la presentación de los comités de seguimiento.</t>
  </si>
  <si>
    <t>Se deben entregar los Formatos que va a establecer la interventoría para la ejecución del proyecto. – información de la Ficha Técnica</t>
  </si>
  <si>
    <t>Se debe tener la Hoja de Ruta para el próximo Comité de Seguimiento</t>
  </si>
  <si>
    <t>Interventoría – Deicy Robayo</t>
  </si>
  <si>
    <t>Sesión 1: Escucha de requerimiento BANOPI-20210128</t>
  </si>
  <si>
    <t>Se deberá compartir al ingeniero Cristian Villanueva de Mentor 360 el listado de los campos requeridos dentro del requerimiento</t>
  </si>
  <si>
    <t>OVEYMAR RODRIGUEZ - ICBF</t>
  </si>
  <si>
    <t>El ingeniero Oveymar deberá compartir los Usuarios al equipo de Mentor 360 para que puedan navegar por la aplicación.</t>
  </si>
  <si>
    <t>OVEYMAR RODRIGUEZ – ICBF</t>
  </si>
  <si>
    <t>Se deberán gestionar los usuarios para que el equipo de Mentor 360 verifique el Código fuente y la Bases de datos. (Oveymar Rodriguez). En capacitación del dia 05-02-2021 se informa que Mentor 360 debera enviar el listado de usuarios por Roles para que la Ingeniera Soyara pueda asignar los Permisos correspondientes.</t>
  </si>
  <si>
    <t>CRISTIAN VILLANUEVA - MENTOR 360</t>
  </si>
  <si>
    <t>Validación de Información Técnica ICBF y Matriz Estimación de Esfuerzo sesión 1</t>
  </si>
  <si>
    <t xml:space="preserve">Propone reunión para el 26-01-2021 continuar la presentación de Aclaración de Estimación de Esfuerzo  </t>
  </si>
  <si>
    <t>Continuación con la Validación de Información Técnica ICBF y Matriz Estimación de Esfuerzo sesión 2</t>
  </si>
  <si>
    <t>Comité de Seguimiento Nº 3 al proyecto 01018242020 - Interventoría Sesión 2</t>
  </si>
  <si>
    <t>Capacitación Proceso de Desarrollo y todo el Despliegue de pruebas</t>
  </si>
  <si>
    <t>Yoleida Galvis Bernal.</t>
  </si>
  <si>
    <t>Revisar los decimales del Cálculo de la X, del porcentaje de pago mensual.</t>
  </si>
  <si>
    <t>Yoleida – Roberto Garcia</t>
  </si>
  <si>
    <t>Las actas deben estar al día siguiente hábil / Subsanar por parte de Interventoría</t>
  </si>
  <si>
    <t>Interventoría.</t>
  </si>
  <si>
    <t>Reunión Seguimiento Cto 01018252020- Mentor 360-20210126</t>
  </si>
  <si>
    <t>Realizar el entendimiento del conocimiento del Negocio para la sesión próxima</t>
  </si>
  <si>
    <t>Yoleida Galvis - ICBF</t>
  </si>
  <si>
    <t>Permitir el acceso a los ambientes para el entendimiento de la Solicitud_N_1_BANOPI_22012021</t>
  </si>
  <si>
    <t xml:space="preserve"> Agendar Sesión técnica a nivel arquitectura - Ya se cumplio este compromiso por medio de llamadas telefonicas entre Max Parra (Arquitecto de Mentor 360) y Fabian (Arquitecto ICBF)</t>
  </si>
  <si>
    <t>Construir el cronograma con los lineamientos que se dieron durante el comité.</t>
  </si>
  <si>
    <t>Cristian Villanueva Mentor</t>
  </si>
  <si>
    <t>Realizar una reunión con Roberto Garcia de la Interventoría y con Cristian Villanueva de Mentor 360, para aclarar las dudas al respecto de la presentación y de la plantilla de seguimiento del como se debe diligenciar y completar.</t>
  </si>
  <si>
    <t>Roberto Garcia – Cristian Villanueva</t>
  </si>
  <si>
    <t>Mentor se debe de poner al día con las Actas
Se cierra este compromiso correspondiente a la entrega de las actas del mes de enero</t>
  </si>
  <si>
    <t>Cristian Villanueva – Mentor 360</t>
  </si>
  <si>
    <t>Sesión 2: Escucha de requerimiento BANOPI-20210128</t>
  </si>
  <si>
    <t>Enviar información de que sistemas interactuan con el Banco Nacional de Oferentes
Se modifica fecha de compromiso de la ingeniera Ana Delina Sarmiento, en correo enviado el dia 4-03-2021</t>
  </si>
  <si>
    <t xml:space="preserve"> Ana Delina Sarmiento ICBF
</t>
  </si>
  <si>
    <t>Pendiente los permisos para acceder al código fuente.</t>
  </si>
  <si>
    <t>Oveymar Rodríguez</t>
  </si>
  <si>
    <t>Revisión documento de requerimiento Nº 1 - Solicitud BANOPI 29012021</t>
  </si>
  <si>
    <t>El equipo de Mentor 360 debe de ir avanzando en el documento del Casos de Uso – Formato Caso de Uso</t>
  </si>
  <si>
    <t>Mentor 360</t>
  </si>
  <si>
    <t xml:space="preserve">Enviar el manual de usuario de la herramienta de BANOPI.
</t>
  </si>
  <si>
    <t>29/01/2021</t>
  </si>
  <si>
    <t>Comité de Seguimiento – Interventoría Nº4</t>
  </si>
  <si>
    <t xml:space="preserve">Revisión plantillas Scrum propuestas por la interventoria
</t>
  </si>
  <si>
    <t xml:space="preserve">
 ICBF - Yoleida Bernal – Oveymar Rodríguez - Deicy Robayo</t>
  </si>
  <si>
    <t xml:space="preserve">04/03/2021
</t>
  </si>
  <si>
    <t>El lunes se debe entregar a la PMO, presentación para ser validada</t>
  </si>
  <si>
    <t>Interventoría - Ángel Simbaqueba</t>
  </si>
  <si>
    <t>Se debe compartir la información de creación de cliente para facturar</t>
  </si>
  <si>
    <t>ICBF - Yoleida Bernal</t>
  </si>
  <si>
    <t>Se realizarán las reuniones de comités de Seguimiento todos los martes de manera Recurrente a partir del 9 de febrero.</t>
  </si>
  <si>
    <t>ICBF – Interventoría – Mentor</t>
  </si>
  <si>
    <t>La interventoría deberá Incluir slide de ANS en la presentación del comité de seguimiento semanal</t>
  </si>
  <si>
    <t>Temas FSW Externa BANOPI</t>
  </si>
  <si>
    <t>Enviar documento de Formato del manual de Configuración y  Instalación definido en el ICBF</t>
  </si>
  <si>
    <t>Oveymar Rodríguez - ICBF</t>
  </si>
  <si>
    <t xml:space="preserve">03/03/2021
</t>
  </si>
  <si>
    <t xml:space="preserve">02/03/2021
</t>
  </si>
  <si>
    <t>Enviar Formato F1.G1.GTI. Formato Lista de verificación de estándares de arquitectura y desarrollo.</t>
  </si>
  <si>
    <t xml:space="preserve">Validar la documentación “No funcional” del requerimiento. </t>
  </si>
  <si>
    <t>Revisión Documento De Requerimiento. Solicitud_N_1_Banopi_22012021</t>
  </si>
  <si>
    <t>Ajustar el documento FORMATO ESPECIFICACIÓN DE REQUERIMIENTOS DE SOFTWARE – ERS con los ajustes correspondientes y finalizado para enviar a ICBF (Solicitud_N_1_Banopi_22012021).</t>
  </si>
  <si>
    <t>Cesar Correa, Geovanny Ríos - Mentor 360</t>
  </si>
  <si>
    <t>Revisión de matriz de estimacion de Esfuerzos</t>
  </si>
  <si>
    <t xml:space="preserve">Validar la información de los porcentajes registrados en la hoja 3 DISTR POR ROLES y los valores de costo por recurso registrados en la hoja 4 COSTO DEL SPRINT, del documento matriz de estimación de esfuerzo (formato ajustado por interventoría) de acuerdo a los valores presentados por Mentor en su oferta económica. </t>
  </si>
  <si>
    <t>Deicy Robayo – Yoleida Galvis</t>
  </si>
  <si>
    <t>Realizar una nueva sesión para validar la matriz de estimación de esfuerzos para un requerimiento nuevo.</t>
  </si>
  <si>
    <t>Deicy Robayo – Yoleida Galvis – Rosa Angelina Pérez</t>
  </si>
  <si>
    <t>Socialización de las Generalidades del ICBF</t>
  </si>
  <si>
    <t>Revisión Documento De Casos De Uso.Solicitud_N_1_Banopi_22012021</t>
  </si>
  <si>
    <t xml:space="preserve"> Ajustar la estructura de la documentación de los casos de uso y generación de estos para la Solicitud_N_1_Banopi_22012021</t>
  </si>
  <si>
    <t xml:space="preserve">Cesar Correa, Geovanny Ríos Equipo Base Mentor 360
</t>
  </si>
  <si>
    <t>Creación de los Mockup de documentación de los casos de uso e historias de usuario para la Solicitud_N_1_Banopi_22012021</t>
  </si>
  <si>
    <t>Consideraciones indicaciones Actas</t>
  </si>
  <si>
    <t xml:space="preserve">Realizar el cargue de todas las actas y soportes correspondientes al contrato de interventoría y bolsa de horas en el  SharePoint, de acuerdo a la estructura para cada contrato. </t>
  </si>
  <si>
    <t>Andrés Betancur  / Angel Simbaqueba- interventoría</t>
  </si>
  <si>
    <t>Validación Scrum 04022021</t>
  </si>
  <si>
    <t>Mentor 360 realizará la validación de plantillas Scrum presentadas por la interventoría BETA GROUP</t>
  </si>
  <si>
    <t>Juan Carlos Quebraolla – Mentor 360</t>
  </si>
  <si>
    <t>Beta Group realizará validación de plantillas Scrum presentadas por la fábrica Mentor 360</t>
  </si>
  <si>
    <t>Deicy Robayo - Interventoría</t>
  </si>
  <si>
    <t>Realizar Reunión conjunta de integración de conceptos</t>
  </si>
  <si>
    <t>Socialización Herramienta VSTS</t>
  </si>
  <si>
    <t>Remitir el listado de usuarios que necesitan permisos sobre el código y sobre el proyecto para crear la rama, BD, ambiente de pruebas. Código de aplicación para empezar el proyecto de Banco de Oferentes.</t>
  </si>
  <si>
    <t>Interventoría- Ángel Simbaqueba.</t>
  </si>
  <si>
    <t xml:space="preserve">Realizar  la continuación de la Socialización del documento  
g3_gti_guia_de_estandares _de_especificacion_de_ requerimientos_v3.pdf
</t>
  </si>
  <si>
    <t>Ruby Helena Rodríguez - ICBF</t>
  </si>
  <si>
    <t>Realizar programación de mesa de trabajo periódica los jueves de 8am – 12pm, para abordar cada una de las aplicaciones del requerimiento Solicitud_N_2_SUIN_02022021</t>
  </si>
  <si>
    <t>interventoría – ICBF – Mentor 360</t>
  </si>
  <si>
    <t xml:space="preserve">Realizar reunión de socialización procedimiento para desarrollo y mantenimiento de sistemas de Información </t>
  </si>
  <si>
    <t>Explicación matriz de estimación de esfuerzos - Mentor 360</t>
  </si>
  <si>
    <t>Compartir Matriz de estimación de esfuerzos para requerimientos de mantenimientos, aprobada por la ingeniera Rosa e interventoría.</t>
  </si>
  <si>
    <t>Deicy Robayo - Interventoria</t>
  </si>
  <si>
    <t>Socializacion Guia de estandares de especificacion de requerimientos</t>
  </si>
  <si>
    <t>Programar reunión de socialización del Procedimiento de Desarrollo y mantenimiento de sistemas de información del ICBF</t>
  </si>
  <si>
    <t>Comité de Seguimiento – Interventoría Nº5</t>
  </si>
  <si>
    <t>Revisar el entendimiento de la forma de pago y poder definir el porcentaje de la X</t>
  </si>
  <si>
    <t>Yoleida Galvis B. / Abogado</t>
  </si>
  <si>
    <t xml:space="preserve">9/3/2021
</t>
  </si>
  <si>
    <t>Charla para alinear forma de trabajo</t>
  </si>
  <si>
    <t xml:space="preserve">Construir las actas pendientes y ajustar las actas devueltas por observaciones hasta la fecha 12-02-2021, priorizando las actas correspondientes a los comités de seguimiento.  </t>
  </si>
  <si>
    <t>Cristian Villanueva - Gerente de Mentor 360</t>
  </si>
  <si>
    <t>Realizar la gestión y diligenciamiento de cada una de las obligaciones plasmadas en la matriz del SIGE para posteriormente cargarlas al SharePoint.</t>
  </si>
  <si>
    <t>17/02/2021</t>
  </si>
  <si>
    <t>Generar un plan de trabajo para el desarrollo del requerimiento Solicitud_N_2_SUIN_02022021</t>
  </si>
  <si>
    <t xml:space="preserve">Entregar el documento de especificación de requerimientos para el requerimiento  Solicitud_N_1_BANOPI_22012021  </t>
  </si>
  <si>
    <t>Comité de Seguimiento – Interventoría Nº6</t>
  </si>
  <si>
    <t>Realizar el ajuste y subsanaciones a las actas.</t>
  </si>
  <si>
    <t>Marisol Parra Turriago/Andrés Betancur</t>
  </si>
  <si>
    <t>Programar reunión para validar la matriz de los soportes de las obligaciones contractuales de Mentor360</t>
  </si>
  <si>
    <t>Yoleida Galvis / interventoría</t>
  </si>
  <si>
    <t>Revisión de matriz de Obligaciones Generales SIGE</t>
  </si>
  <si>
    <t>Realizar una sesión con Mentor 360 donde se les socialice la matriz de obligaciones y la estructura del SharePoint, adicionalmente deberá quedar por acta la aprobación de esta Matriz por cada una de las partes (Interventoría – Mentor 360)</t>
  </si>
  <si>
    <t>Ángel Samaqueaba – Yoleida Galvis</t>
  </si>
  <si>
    <t xml:space="preserve">Inducción al equipo de trabajo (SGSST) </t>
  </si>
  <si>
    <t>Diligenciar los datos que aparecen en la página de INCHECK para proceder a firmar la asistencia de la inducción</t>
  </si>
  <si>
    <t>Todo el Equipo - Interventoría</t>
  </si>
  <si>
    <t>Validación de accesos codigo SIPA</t>
  </si>
  <si>
    <t>Validar licenciamiento para el acceso a la herramienta VSTS con los ing., Oveymar Rodríguez, y Soraya Rodríguez. - La ingeniera Yoleida menciona que este compromiso quedaria subsanado el 5 de marzo</t>
  </si>
  <si>
    <t>16-03-2021</t>
  </si>
  <si>
    <t>Validación en reunión interna del ICBF en dia      15-03-2021</t>
  </si>
  <si>
    <t>Socialización del registro de actividades relacionadas con el ciclo de software - VSTS y SharePoint</t>
  </si>
  <si>
    <t xml:space="preserve">Enviar los formatos diligenciados de pruebas, errores de pruebas y consolidado de pruebas. </t>
  </si>
  <si>
    <t>Comité de Seguimiento – Interventoría Nº7</t>
  </si>
  <si>
    <t>Actualizar cronograma de interventoría con la fecha real de inicio de la actividad doc. Levantamiento del requerimiento por solicitud de servicio</t>
  </si>
  <si>
    <t>Actualizar la tabla de hitos (productos/entregables) con la fecha planeada de entrega para los entregables de entrega informes mensuales y entregables de planeación de mentor</t>
  </si>
  <si>
    <t>Reunión para revisión de la arquitectura sobre el portal SUIN</t>
  </si>
  <si>
    <t>Realizar la validación del documento del requerimiento 1 BANOPI entregado el 17-02-2021 ultima versión
El ingeniero Oveymar menciona que este compromiso quedaria subsanado el dia 03-03-2021
Se modifica fecha de compromiso 08-03-2021, por parte de la ingeniera Ana Delina Sarmiento, en correo enviado el dia 4-03-2021</t>
  </si>
  <si>
    <t>Definir la fecha y el responsable para crear la tercera línea base del desarrollo del requerimiento Solicitud_N_1_BANOPI_22012021</t>
  </si>
  <si>
    <t>Alineación Calidad de las Acta</t>
  </si>
  <si>
    <t xml:space="preserve">Entrega de 7  actas enumeran a continuación (002,003,005,006,011,015,019) que corresponden a las actas de los comités de seguimiento las cuales deberán estar  ajustadas y  actualizadas: 2:00pm </t>
  </si>
  <si>
    <t>Ana Cristina Estrada - Mentor 360</t>
  </si>
  <si>
    <t>Entrega de las actas # 7,8,9, de las de actualización de Requerimiento 1, BANOPI,  5:00pm</t>
  </si>
  <si>
    <t>Entregar  5 actas enumeran a continuación (001, 002, 003, 004, 005) del Requerimiento II, SUIN ,  hora 2:00pm</t>
  </si>
  <si>
    <t>Revisión de arquitectura para el portal SUIN</t>
  </si>
  <si>
    <t>Generar los diagramadas de modelos de arquitectura para SUIN</t>
  </si>
  <si>
    <t>Luis Ortiz - Mentor 360</t>
  </si>
  <si>
    <t xml:space="preserve"> 
Observación: Se valida documento de arquitectura con interventoria y se eenvia al enlace técnico Ricardo Rodriguez.</t>
  </si>
  <si>
    <t>Revision Propuesta Grafica SUIN</t>
  </si>
  <si>
    <t>Envio de propuesta de navegabilidad SUIN</t>
  </si>
  <si>
    <t>Luis Aponte - Mentor 360</t>
  </si>
  <si>
    <t>Comité de Seguimiento – Interventoría Nº8</t>
  </si>
  <si>
    <t>Revisar el informe mensual del mes de enero de la interventoria</t>
  </si>
  <si>
    <t>Ana Delina - ICBF</t>
  </si>
  <si>
    <t>Entrega de informe mensual de febrero por parte de la interventoria</t>
  </si>
  <si>
    <t>Angel Simbaqueba - Interventoria</t>
  </si>
  <si>
    <t>Revisión del informe mensual de Mentor 360</t>
  </si>
  <si>
    <t>Reunion explicacion calculo valor de la X</t>
  </si>
  <si>
    <t xml:space="preserve">Validación de pendientes Requerimiento 1 BNO </t>
  </si>
  <si>
    <t>Realizar mesa de trabajo para terminar el documento de requerimientos de  BANOPI 1</t>
  </si>
  <si>
    <t xml:space="preserve">
Observación: Se realiza mesa de trabajo con usuarios funcionales y se da cierre al documento de la fase 1 del Requerimiento. </t>
  </si>
  <si>
    <t>Actualizar formato Sprint Backlog</t>
  </si>
  <si>
    <t>Observación. Se realiza revisión con el Ing. Oveymar Rodriguez el día 12/03/2021, se aprueba por el Ingeniero Oveymar Rodriguez del ICBF por medio de correo.</t>
  </si>
  <si>
    <t>Crear un artefacto para la reunión de Review del proceso SCRUM</t>
  </si>
  <si>
    <t>Validación de matriz de SIGE cargada en SharePoint.</t>
  </si>
  <si>
    <t>Angel Simbaqueba - Gerente interventoría</t>
  </si>
  <si>
    <t>Comité de Seguimiento – Interventoría Nº9</t>
  </si>
  <si>
    <t>Enviar las Presentaciones y soportes de los comités de seguimiento semanal de Mentor 360 e interventoría a la supervisión del contrato, previa revisión y alineación de estas por parte de la interventoría</t>
  </si>
  <si>
    <t>Ángel Simbaqueba - Interventoría</t>
  </si>
  <si>
    <t>Periódico, todos los lunes antes de las 5pm</t>
  </si>
  <si>
    <t>Emitir concepto de aprobación del entregable de la etapa de planeación de Mentor360</t>
  </si>
  <si>
    <t>Actualizar la  tabla de los compromisos hasta la fecha del comité de seguimiento que se está presentando con el fin de estar alineados con el estado real de cada compromiso.</t>
  </si>
  <si>
    <t>Andrés Betancur - Interventoría</t>
  </si>
  <si>
    <t xml:space="preserve">Periódico, todos los martes  </t>
  </si>
  <si>
    <t xml:space="preserve">Emitir un concepto del posible incumplimiento parcial del riesgo # 12  - “Demoras en la entrega de los servicios al ICBF por cambio de las 3 personas del equipo base y que no cumplen con los requisitos mínimos técnicos FTC”.  </t>
  </si>
  <si>
    <t xml:space="preserve">
Observación: Se emite concepto en la fecha 18-03-201</t>
  </si>
  <si>
    <t xml:space="preserve">Entregar el informe mensual correspondiente al mes de enero de 2021, ajustado con las observaciones enviadas por el ICBF 
</t>
  </si>
  <si>
    <t>Entregar el documento de Especificación De Requerimientos De Software – ERS     del requerimiento Nº 1    Solicitud_N_1_BANOPI_22012021 con las observaciones que se han evidenciado en el documento y que se deban ajustar por parte de Mentor360.</t>
  </si>
  <si>
    <t>Revisión Documento Historias de Usuario Requerimiento 01 BNO</t>
  </si>
  <si>
    <t>Permisos SUIN</t>
  </si>
  <si>
    <t>Generar reunión para continuar con la validacion de los permisos del requerimiento  Solicitud_N_2_SUIN_02022021</t>
  </si>
  <si>
    <t>Soraya Ulloa - ICBF</t>
  </si>
  <si>
    <t>Solicitud de Accesos - Solicitud_N_2_SUIN-MIT-CERO A SIEMPRE</t>
  </si>
  <si>
    <t>Generar los permisos solicitados para el requerimiento  Solicitud_N_2_SUIN_02022021, de acuerdo al correo "Solicitud de Accesos - Solicitud_N_2_SUIN_02022021 - CTO 01018242020 02032021"  enviado el dia 25-02-2021 y aclarado el  05-03-2021</t>
  </si>
  <si>
    <t xml:space="preserve">Observación: El ingeniero Ricardo Rodriguez envia la información de los accesos. </t>
  </si>
  <si>
    <t>Información de Documentación de Solicitud_N_2_SUIN</t>
  </si>
  <si>
    <t>Ajustar alto nivel de acuerdo a las solicitudes realizadas en la reunión.</t>
  </si>
  <si>
    <t>Luis Meza - Mentor 360</t>
  </si>
  <si>
    <t>Presentar el diseño de alto nivel , preguntas e inquietudes para el día viernes 19 de marzo</t>
  </si>
  <si>
    <t>Comité de Seguimiento – Interventoría Nº10</t>
  </si>
  <si>
    <t xml:space="preserve">Envío la presentación del comité de seguimiento de interventoría y de Mentor360, los dias lunes antes de mediodía a la ingeniera Ana Delina Sarmiento de la PMO. </t>
  </si>
  <si>
    <t xml:space="preserve">Ángel Simbaqueba – interventoría </t>
  </si>
  <si>
    <t>3/19/2021</t>
  </si>
  <si>
    <t>Observación: Correo enviando</t>
  </si>
  <si>
    <t xml:space="preserve">Remitir información de cómo y qué deben enviar con la factura, para que se pueda surtir el trámite interno de esta, siempre y cuando se cumplan los criterios de calidad de los entregables a facturar. </t>
  </si>
  <si>
    <t>Observación:  Se cierra el compromiso de acuerdo al correo enviando por la ingeniera Yoleida el dia 24-03-2021</t>
  </si>
  <si>
    <t>Solicitar el historial de actas de febrero y marzo cargadas en el SharePoint</t>
  </si>
  <si>
    <t>Ana Delina Sarmiento – ICBF</t>
  </si>
  <si>
    <t>Observación: En validación por parte de Interventoria de las actas cargadas el dia 26-03-2021</t>
  </si>
  <si>
    <t>Revisar y proyectar la solicitud del Tercer Requerimiento que se espera ser atendido en el marco del contrato con Mentor 360</t>
  </si>
  <si>
    <t>Yoleida Galvis – ICBF</t>
  </si>
  <si>
    <t>Observación: Se entrega requerimiento funcional  Solicitud_N_3_MiCAV_26032021</t>
  </si>
  <si>
    <t>Agregar un nuevo Slide para la próxima presentación de seguimiento con el estado de los entregables.</t>
  </si>
  <si>
    <t>Roberto Garcia – Interventoría</t>
  </si>
  <si>
    <t>Programar sesiones de trabajo con el fin de finalizar la revisión de los informes de enero y febrero de 2021, para interventoría y para Mentor 360</t>
  </si>
  <si>
    <t>Ana Delina Sarmiento/ Hisnardo Ubaque – ICBF</t>
  </si>
  <si>
    <t>Observación: Se realiza mesas de trabajo 24-03-2021 y 26-03-2021</t>
  </si>
  <si>
    <t xml:space="preserve">Correo a interventoría: 17/03/2021 17:26
</t>
  </si>
  <si>
    <t xml:space="preserve">17/03/2021
</t>
  </si>
  <si>
    <t xml:space="preserve">Definir el tipo de usuario que funciona para conectarse al vsts y definir el tipo de licencia de vsts a comprar.
</t>
  </si>
  <si>
    <t xml:space="preserve">Observación: Demora en el conocimiento del código y estructura de las aplicaciones.
</t>
  </si>
  <si>
    <t xml:space="preserve">Reunión presencial ICBF, mesa de trabajo BNOPI
</t>
  </si>
  <si>
    <t>El Ingeniero Alvaro  Andres Rueda Zapata del ICBF, solicita al contratista Mentor 360 que el dia martes 23-03-2021 debera estar todo el equipo en la reunión presencial de seguimiento, incluyendo a los directivos de Mentor 360</t>
  </si>
  <si>
    <t xml:space="preserve"> Observación. el dia de hoy fue el ceo y Stalin, ambos charlaron con Alvaro. Stalin desea ir toda la semana, el ceo se devuelve hoy para su casa en Montería.</t>
  </si>
  <si>
    <t>Reunión de entendieminto Requerimiento 3 - MICAV - Presencial Instalaciones ICBF</t>
  </si>
  <si>
    <t>Compartir el video de la reunión de entendimiento Nº 3  Solicitud_N_3_MiCAV_26032021</t>
  </si>
  <si>
    <t>Hisnardo Ubaque - ICBF</t>
  </si>
  <si>
    <t>Observación: Se entrega link en reunión de seguimiento 29-03-2021</t>
  </si>
  <si>
    <t>Reunión Validacion ERS Solicitud_N_2_SUIN_02022021</t>
  </si>
  <si>
    <t>Gestión de la firma del documento generado como versión final de ERS</t>
  </si>
  <si>
    <t>Ricardo Velasquez - ICBF</t>
  </si>
  <si>
    <t>Observación: Aceptación del documento  ERS del Requerimiento Solicitud_N_2_SUIN_02022021</t>
  </si>
  <si>
    <t>Reunión Validacion ERS Solicitud_N_1_BANOPI_22012021</t>
  </si>
  <si>
    <t>Validación de diagramas de procesos y aprobación de documento ERS por parte de los usuarios funcionales del area de primera infancia</t>
  </si>
  <si>
    <t>Observación: Entrega de observaciones por parte de ususarios funcionales. Programación de mesa de trabajo para cierre de las inquietudes.</t>
  </si>
  <si>
    <t>Reunión de validacion  de arquitectura Solicitud_N_2_SUIN_02022021</t>
  </si>
  <si>
    <t>Generar el acta de la reunión de arquitectura (Solicitud_N_2_SUIN_02022021) con el listado de las preguntas realizadas por el ICBF a Mentor 360 y compartirlas a los integrantes de la reunión</t>
  </si>
  <si>
    <t>Cristian Villanueva - Mentor 360</t>
  </si>
  <si>
    <t>Observación: Entrega  de plan de reuniones por parte del Arquitecto Luis Ortiz de Mentor 360 el dia jueves 01 de abril de 2021.</t>
  </si>
  <si>
    <t>Programar mesas de trabajo entre ICBF y Mentor 360 para desagregar la arquitectura (Solicitud_N_2_SUIN_02022021) propuesta por Mentor360 e integrar componentes con los artefactos disponibles por el ICBF</t>
  </si>
  <si>
    <t xml:space="preserve">Observación: Se envia correo de solicitud a Ricardo Velasquez del ICBF,  el dia 05-04-2021 por parte de Interventoria 
</t>
  </si>
  <si>
    <t>Comité de Seguimiento – Mentor 360 No. 11</t>
  </si>
  <si>
    <t>3/23/2021</t>
  </si>
  <si>
    <t xml:space="preserve">Incluir Slide de ANS	</t>
  </si>
  <si>
    <t>Cristian Villanueva – Gerente de Proyecto MENTOR 360
Angel Simbaque- interventoría BETA GROUP</t>
  </si>
  <si>
    <t>Observación: Esta tarea se debe alinear entre Interventoira y Mentor 360.</t>
  </si>
  <si>
    <t>Generar ajustes de diagramas de procesos de acuerdo a observaciones entregadas por los usuarios funcionales de Primera Infancia del Solicitud_N_1_BANOPI_22012021</t>
  </si>
  <si>
    <t>Juan Carlos Quebraolla - Mentor 360</t>
  </si>
  <si>
    <t xml:space="preserve">Observación: Se realiza actualización de documento y validación del mismo en mesa de trabajo con ususarios funcionales del area de Primera Infancia. </t>
  </si>
  <si>
    <t xml:space="preserve">Cierre Facturación Mentor 360- BetaGroup: contratos  01018242020 – 01018252020 </t>
  </si>
  <si>
    <t>Envió URL, de la DIAN para verificación de la factura electrónica</t>
  </si>
  <si>
    <t>Mesa de Trabajo Validación Requerimiento Solicitud_N_1_BANOPI_22012021</t>
  </si>
  <si>
    <t>Gestionar la firma de aprobación del documento de ERS  Solicitud_N_1_BANOPI_22012021</t>
  </si>
  <si>
    <t>Observación: Documento firmado y entregado a satisfacción por parte del area de primera infancia.</t>
  </si>
  <si>
    <t xml:space="preserve">Validación Excel manifestación de interés Solicitud_N_1_BANOPI_22012021		</t>
  </si>
  <si>
    <t xml:space="preserve">Enviar los casos de uso adelantados por el ICBF para el desarrollo del requerimiento Solicitud_N_1_BANOPI_22012021	</t>
  </si>
  <si>
    <t>Observación: Envio de URL por parte de Mentor 360 el dia 31-03-2021 a las 3pm</t>
  </si>
  <si>
    <t>Revision arquitectura E-Learning Solicitud_N_2_SUIN_02022021</t>
  </si>
  <si>
    <t xml:space="preserve">Generar reunión de entendimiento con usuarios funcionales de la aplicacion De Cero a Siempre. </t>
  </si>
  <si>
    <t>Deicy Robayo - Beta Group</t>
  </si>
  <si>
    <t>Observación: En gestión por parte del Ingeniero Ricardo Velasquez del ICBF</t>
  </si>
  <si>
    <t>Comité de Seguimiento – Interventoría Nº12</t>
  </si>
  <si>
    <t>Validación de la aplicacion de los ANS para el informe mensual del mes de febrero de 2021</t>
  </si>
  <si>
    <t>Validar con Roberto y saber si ese compromiso es de la ing. rosa</t>
  </si>
  <si>
    <t>Emitir concepto de la aprobación del informe mensual de enero 2021 de Mentor 360</t>
  </si>
  <si>
    <t>Angel Simbaqueba - Beta Group</t>
  </si>
  <si>
    <t xml:space="preserve">Observación: Envio de concepto de interventoria por correo electronico indicando la URL en SharePoint. </t>
  </si>
  <si>
    <t>Gestionar la firma del documento ERS del Requerimiento  Solicitud_N_1_BANOPI_22012021</t>
  </si>
  <si>
    <t>Revisión Indicadores (Parametrización y configuración)</t>
  </si>
  <si>
    <t xml:space="preserve">Enviar un ejemplo del archivo de gasto público. </t>
  </si>
  <si>
    <t>Correo electronico</t>
  </si>
  <si>
    <t xml:space="preserve"> Obtener permisos de VSTS con usuario licenciado de Mentor360</t>
  </si>
  <si>
    <t>05/04/2021: Se envía solicitud de permisos a la Ingeniera Soraya Ulloa, pendiente directrices de Seguridad de la información
12/04/2021: Se envia comunicado de interventoria a Supervisión,  con la informacion del usuario licenciado de Mentor360.</t>
  </si>
  <si>
    <t xml:space="preserve">Reunión Daily </t>
  </si>
  <si>
    <t>Enviar listado de casos de uso del requerimiento Solicitud_N_2_SUIN_02022021</t>
  </si>
  <si>
    <t>Juan Carlos Quebraolla - - Mentor 360</t>
  </si>
  <si>
    <t xml:space="preserve">9/4/2021: Se envio el listado de casos de usos pero solo se refleja el desarrollo de requrimiento 4
</t>
  </si>
  <si>
    <t>Revisión Plan de Mantenimiento Solicitud_N_1_BANOPI_22012021</t>
  </si>
  <si>
    <t>Definir fecha de entrega esperada del requerimiento Solicitud_N_1_BANOPI_22012021</t>
  </si>
  <si>
    <t xml:space="preserve"> 07/04/2021: Los ususarios funcionales informan que deben tener el requerimiento Solicitud_N_1_BANOPI_22012021 para el dia 01-05-2021</t>
  </si>
  <si>
    <t>Enviar a la ing. Lina Bohorquez del ICBF, el listado de casos de uso del requerimiento Solicitud_N_1_BANOPI_22012021</t>
  </si>
  <si>
    <t xml:space="preserve">09/04/2021: El listado de casos de usos esta siendo validado por el equipo de Mentor 360  </t>
  </si>
  <si>
    <t>Comité de Seguimiento – MENTOR 360 Nº13</t>
  </si>
  <si>
    <t>Generar un tablero de control con los casos de uso de BNOPI Solicitud_N_1_BANOPI_22012021</t>
  </si>
  <si>
    <t>4/9/2021: Se da por cerrado, por medio de correo electronico.</t>
  </si>
  <si>
    <t>Generar un tablero de control con los casos de uso de BNOPI  Solicitud_N_2_SUIN_02022021</t>
  </si>
  <si>
    <t>Generar plan de trabajo para el requerimiento Solicitud_N_3_MiCAV_26032021</t>
  </si>
  <si>
    <t>4/9/2021: Se por cerrado por medio de correo electronico. asunto: el dia: 09/04/2021</t>
  </si>
  <si>
    <t>Generar la facturación correspondiente  a los meses de Diciembre 2020, Enero y Febero de 2021</t>
  </si>
  <si>
    <t>4/9/2021: Se da por cerrado, por medio de correo electronico, asunto: Facturas el dia: 09/04/2021</t>
  </si>
  <si>
    <t>Definir formato de hoja de ruta con el equipo de Mentor 360</t>
  </si>
  <si>
    <t>Deicy Robayo - Beta Group
Maria Victoria Torres - Mentor 360</t>
  </si>
  <si>
    <t>7/4/2021: Se envia el formato de hoja de ruta pero esta pendiente la validación con la PMO para poder oficializarlo.</t>
  </si>
  <si>
    <t>Comité de Seguimiento – Interventoría Nº13</t>
  </si>
  <si>
    <t>Validar que se encuentren cargados los soportes de las obligaciones de Mentor de los meses de Enero y Febrero 2021 en el repositorio de SharePoint.</t>
  </si>
  <si>
    <t>Equipo interventoría - Beta Group</t>
  </si>
  <si>
    <t>8/4/2021: Se realiza nuevamente la verificación de la documentacion cargada en el repositorio de SharePoint</t>
  </si>
  <si>
    <t>Enviar las facturas de Mentor y el paquete de documentos de soporte al ICBF – Enero y Febrero de 2021.</t>
  </si>
  <si>
    <t>Roberto García - Beta Group</t>
  </si>
  <si>
    <t>9/4/2021: Se envio correo electronico con los Conceptos de aprobación a las solicitudes de pago del contrato objeto de interventoría y facturas Mentor360.</t>
  </si>
  <si>
    <t>Deben asistir a los comités de seguimiento todo el equipo minino requerido de la interventoría.</t>
  </si>
  <si>
    <t>Revisión Hoja de Ruta MENTOR 360</t>
  </si>
  <si>
    <t>Generar excel con formato de hoja de ruta de requerimientos resultado de la mesa de trabajo</t>
  </si>
  <si>
    <t xml:space="preserve">Enviar Hoja de Ruta Requerimiento Solicitud_N_1_BANOPI_22012021		</t>
  </si>
  <si>
    <t xml:space="preserve">9/4/2021: Se envio el listado de casos de usos pero no se refleja avance de ninguno de ellos, por lo tanto la hoja de ruta todavia no es funcional
</t>
  </si>
  <si>
    <t>Enviar Hoja de Ruta Requerimiento Solicitud_N_2_SUIN_02022021</t>
  </si>
  <si>
    <t>Portal Unico del SNBF - E-Learning</t>
  </si>
  <si>
    <t>Enviar listado de paramétricas de indicadores Solicitud_N_2_SUIN_02022021 actualizado</t>
  </si>
  <si>
    <t xml:space="preserve">Definir el proceso de E-Learning para dar respuesta al requerimiento de la Solicitud_N_2_SUIN_02022021 actualizado		</t>
  </si>
  <si>
    <t>9/4/2021: Mesa de trabajo entre interventoria y Mentor 360, donde se define realizar un desarrollo nuevo en lugar de implementar un Web Part</t>
  </si>
  <si>
    <t xml:space="preserve">Revisión ajustes presentacion BANOPI </t>
  </si>
  <si>
    <t>Ajustar presentación para reunion con la dirección de TI</t>
  </si>
  <si>
    <t>8/4/2021: Se realiza validación de la presentación con el Ingeniero Alvaro Rueda del ICBF.</t>
  </si>
  <si>
    <t>Ajustes SIPA- BNOPI 2021: Contratación PI 2022 Solicitud_N_1_BANOPI_22012021</t>
  </si>
  <si>
    <t>Mesa de trabajo permanente para obtener los requerimientos urgentes de usuarios funcionales.</t>
  </si>
  <si>
    <t>Cristian Villanueva - Mentor 360
Oveymar Rodriguez - ICBF
Deicy Robayo - Beta Group</t>
  </si>
  <si>
    <t>09/04/2021: Se realiza mesa de trabajo con usuarios funcionales desde las 8:30 am hasta las 5:00 pm
09/04/2021: Mesa de trabajo la generacion de listado decasos de uso entre ICBF, mentor360 e Interventoría
09/04/2021: Mentor360 informa que no puede trabajar el fin de semna por lo tanto entregan la informacion el día 15/04/2021</t>
  </si>
  <si>
    <t>Generar estimación de tiempos para  requerimientos urgentes de usuarios funcionales.</t>
  </si>
  <si>
    <t>10/04/2021: El Ing alvaro Rueda solicita opciones de cronogramacon estimaciones de diferentes escenarios para los requerimeintos. Cristian Villanueva indica que aun no tiene la informacion para hacer la estimación</t>
  </si>
  <si>
    <t>Validacion de recursos proyecto Contrato 010182520</t>
  </si>
  <si>
    <t>Dar respuesta a inquietudes con respecto a los tiempo estimados para el desarrollo de los requerimientos (equipo por demanda)</t>
  </si>
  <si>
    <t>Roberto Garcia - Interventoria</t>
  </si>
  <si>
    <t>9/4/2021: Envio de correo electronico con respuesta a las inquietudes.</t>
  </si>
  <si>
    <t>Especificación de Nuevos Requerimientos Solicitud_N_1_BANOPI_22012021</t>
  </si>
  <si>
    <t>Definir plan de trabajo con respecto a los 5 requerimientos priorizados  y para los 12 requerimientos restantes de la Solicitud_N_1_BANOPI_22012021</t>
  </si>
  <si>
    <t>9/4/2021: Mentor 360 no se compromete a una fecha porque informan que el riesgo es muy alto ya que no tienen claro el requerimiento solicitado</t>
  </si>
  <si>
    <t>Validar WebPart - eLearning</t>
  </si>
  <si>
    <t>Generar casos de uso para requerimiento de E-Learning teniendolo en cuenta como un desarrollo nuevo</t>
  </si>
  <si>
    <t xml:space="preserve">Conclusiones estimación BNOPI </t>
  </si>
  <si>
    <t>Procesos requerimiento 2 SUIN_12042021.docx</t>
  </si>
  <si>
    <t xml:space="preserve">Definir si el Sharepoint a utilizar para el requerimiento de SUIN - Solicitud_N_2_SUIN_02022021 es On Premise o Online
</t>
  </si>
  <si>
    <t xml:space="preserve">Luis Ortiz -  Mentor360
</t>
  </si>
  <si>
    <t xml:space="preserve">Se debe definir como resultado de las reuniones de arquitectura realizadas la semana anterior
</t>
  </si>
  <si>
    <t xml:space="preserve">Generar diagrama del universo de acuerdo a la priorización entregada para el desarrollo del requerimiento  Solicitud_N_2_SUIN_02022021. Definir las fases para el desarrollo del mismo.
</t>
  </si>
  <si>
    <t xml:space="preserve">"Juan Carlos Quebraolla – Mentor 360
Rafael Rodríguez – Mentor 360"
</t>
  </si>
  <si>
    <t xml:space="preserve">Se definireron las fases pero el diagrama del universo se desarrollo en reunión con el ICBF (13-04-2021)
</t>
  </si>
  <si>
    <t>Proceso habilitacion banco NEW REQ 4 Contrato No. 01018252020_12042021</t>
  </si>
  <si>
    <t xml:space="preserve">Enviar el documento de casos de uso trabajado en la reunion del requerimiento  Solicitud_N_4_BNOPI_14042021 
</t>
  </si>
  <si>
    <t xml:space="preserve">María Victoria Torres - Analista funcional Mentor 360
</t>
  </si>
  <si>
    <t>Sin Compromisos</t>
  </si>
  <si>
    <t xml:space="preserve">Mesa Técnica BNOPI </t>
  </si>
  <si>
    <t>Entregar los 38 casos de uso firmados por los usuarios funcionales para el requerimiento1 Solicitud_N_1_BANOPI_22012021</t>
  </si>
  <si>
    <t xml:space="preserve">DEICY ROBAYO - INTERVENTORIA
MARIA VICTORIA TORRES -MENTOR360
</t>
  </si>
  <si>
    <t>Se realizan mesas funcionales diarias y con los casos de uso en los siguientes estados.
- Aprobados en mesa funcional 28.
- En revisión técnica 1 
- Pendientes por documentar 2
- Cancelados 7 en revisión con usuarios funcionales
- Firmados por ICBF 10
15/06/2021:  El requerimiento en S1 se encuentra sin avance hasta que no se de cierre a la solicitud S4 de acuerdo a la solicitud de Mentor 360. 
17/06/2021: Interventoria hace revision de todos los documentos de casos de uso encontrando 2 documentos faltan por firmar, 3 documentos faltan por validar la documentación, y falta por validar la segunda versión de 2 documentos. Pendiente respuesta de Maria Victora 
25/06/2021; Interventoria envia actualizacion de observaciones sobre la documentacion 
28/06/2021: Maria Victoria de vuelve  informacion frente a la documentacion
12/07/2021: Los casos de uso estan siendo reavalidados por parte del ICBF
29/06/2021: En reunion de seguimiento se determina re abrir los casos de uso de la solicitud S1 por lo tanto se cancela este compromiso.</t>
  </si>
  <si>
    <t>Entrega de Estimación de Esfuerzo y Product Backlog para el requerimiento1 Solicitud_N_1_BANOPI_22012021</t>
  </si>
  <si>
    <t>Deicy Robayo- Interventoria</t>
  </si>
  <si>
    <t>4-23-2021: Entrega de Product blaklog a las 5.30 pm por parte de mentor
26-04-2021: Interventoria entrego a mentor 360 la retroalimentación a la 3.30 pm y a la la fecha no se ha recibido retroalimentacion de Mentor 360</t>
  </si>
  <si>
    <t>Inicio de Sprint 1 para el requerimiento 4 Solicitud_N_4_BNOPI_14042021</t>
  </si>
  <si>
    <t xml:space="preserve">26/04/2021: Inicio del Sprint Requeirmiento 4 BNOPI
</t>
  </si>
  <si>
    <t>Entregar los 9 casos de uso firmados por los usuarios funcionales para el requerimiento1 Solicitud_N_4_BNOPI_14042021</t>
  </si>
  <si>
    <t>Se realizan mesas funcionales diarias y con los casos de uso en los siguientes estados.
- Aprobados en mesa funcional  20
- En revisión técnica 0
- Pendiente por documentar 8
- Firmados por ICBF 7
10/06/2021: Escenarios de pruebas y casos de uso (19 casos de uso) validados por interyventoria y cargados en carpeta de proyecto en SharePoint.</t>
  </si>
  <si>
    <t>Inicio de Sprint 1 para el requerimiento1 Solicitud_N_1_BANOPI_22012021</t>
  </si>
  <si>
    <t>Cristian Villanueva – Gerente de Proyectos Mentor360</t>
  </si>
  <si>
    <t>El sprint del S1 inicio el 04 de Junio del 2021</t>
  </si>
  <si>
    <t>Entrega de Estimación de Esfuerzo y Product Backlog para el requerimiento4 Solicitud_N_4_BNOPI_14042021</t>
  </si>
  <si>
    <t>María Victoria Torres - Analista funcional Mentor 360</t>
  </si>
  <si>
    <t>Comité de seguimiento N° 15 Interventoria</t>
  </si>
  <si>
    <t>Crear tableros de control para todos los requerimientos.</t>
  </si>
  <si>
    <t>Deicy Robayo / Danilo Betancourt - Interventoría</t>
  </si>
  <si>
    <t>Estan los tableros de control para BANOPI Y SUIN Micav aun no ha iniciado</t>
  </si>
  <si>
    <t>Comité de seguimiento N° 16 Interventoria</t>
  </si>
  <si>
    <t>Punto de Control BNOPI_20210128_530pm</t>
  </si>
  <si>
    <t>Dar un pronunciamiento formal del
incumplimiento de la entrega del Product y Backlog y el compromiso de entrega de cronograma para el día 28/04/2021
.</t>
  </si>
  <si>
    <t>Roberto García INTERVENTORIA</t>
  </si>
  <si>
    <t>Se hace la precisión dentro del informe mensual de la interventoria enviado el dia 8 de junio de 2021</t>
  </si>
  <si>
    <t>Entregar el cronograma con las actividades, recursos, roles y etapas que se encuentran en el documento de estimación de esfuerzo para la solicitud 4 BNOPI.</t>
  </si>
  <si>
    <t>Cristian Villanueva
 MENTOR360</t>
  </si>
  <si>
    <t>"Observacion (03/05/2021): 
se envio correo el dia 03/05/2021 a la interventoria y al ICBF con la informacion correspondiente"</t>
  </si>
  <si>
    <t>Comité de seguimiento N° 17 Interventoria</t>
  </si>
  <si>
    <t xml:space="preserve">Comite Seguimiento N° 18_INTERVENTORIA </t>
  </si>
  <si>
    <t>Realizar oficio sobre homologación de la certificación .NET para los desarrolladores</t>
  </si>
  <si>
    <t>Equipo de interventoría</t>
  </si>
  <si>
    <t xml:space="preserve">12/05/2021: El ingeniero Roberto Garcia envia correo electronico a la ingeniera Luz Yadira del ICBF con el CONCEPTO HOMOLOGACION DE CERTIFICACION
</t>
  </si>
  <si>
    <t>Actualizar y ajustar la matriz de relación de personal de Mentor 360, con los cambios solicitados en la sesión de comité</t>
  </si>
  <si>
    <t>Roberto García – Interventoría</t>
  </si>
  <si>
    <t>12/05/2021: El ingeniero Roberto Garcia envia correo electronico a la ingeniera Luz Yadira del ICBF con la realación del personal de Mentor360 actualizado.</t>
  </si>
  <si>
    <t>Comite Seguimiento N° 19_INTERVENTORIA</t>
  </si>
  <si>
    <t>Presentar en el próximo comité una tabla que permita ver cuántos recursos hacen falta.</t>
  </si>
  <si>
    <t>Roberto Garcia / Interventoría</t>
  </si>
  <si>
    <t>Se presenta en comite de seguimiento de la interventoria del dia 25-05-2021</t>
  </si>
  <si>
    <t>Ejecución de Pruebas de Aceptación Solicitud_N_4_BNOPI_14042021 sesion 1</t>
  </si>
  <si>
    <t>Enviar los Escenarios de Pruebas del día 22/05/2021 de los casos de uso Exitosos documentados de manera correcta</t>
  </si>
  <si>
    <t>KELLY DELGADILLO- Mentor 360</t>
  </si>
  <si>
    <t>24/05/2021: se informa a Interventoría y demás intersados la ruta en el SharePoint donde se está dejando la documentación, ruta que propuso Claudia Icbf, asunto del correo: Escenarios pruebas de aceptación - Aprobados - S4 Banopi.</t>
  </si>
  <si>
    <t>Ajustar Casos de Uso 294 y 297 y realizar nuevo despliegue para pruebas del 23/05/2021</t>
  </si>
  <si>
    <t>CRISTIAN VILLANUEVA – Mentor 360</t>
  </si>
  <si>
    <t>23/05/2021: Caso de uso probado por la ingeniera Deicy Robayo y con resultado exitoso.
27/05/2021: Caso de uso probado por la ingeniera Deicy Robayo y con resultado exitoso.</t>
  </si>
  <si>
    <t>Realizar Pruebas unitarias de los casos de uso en ambiente de aceptación y enviar el resultado con la información para programación de pruebas.</t>
  </si>
  <si>
    <t>23/05/2021: La ingeniera informa el estado de las pruebas de 12 casos de uso, de los cuales, 5 tuvieron pruebas no exitosas y 7 pruebas exitosas.</t>
  </si>
  <si>
    <t>Ejecución de Pruebas de Aceptación con usuarios funcionales del Área de Primera Infancia</t>
  </si>
  <si>
    <t xml:space="preserve">Los casos de uso aprobados el 23/05/2021 fueron: 294, 283, 292, 290. El caso de uso 290 no esta relacionado en la lista, se acordó que se aprobaba el caos de uso solo si ajustan la búsqueda de texto de manera intuitiva.
</t>
  </si>
  <si>
    <t>Ejecución de Pruebas de Aceptación Solicitud_N_4_BNOPI_14042021 sesion 2</t>
  </si>
  <si>
    <t>Enviar los Escenarios de Pruebas del día 23/05/2021 de los casos de uso Exitosos documentados de manera correcta</t>
  </si>
  <si>
    <t>Ajustar los casos de uso 297,262,268 y 291 y desplegar para pruebas del 24/05/2021.</t>
  </si>
  <si>
    <t>29/05/0201</t>
  </si>
  <si>
    <t>29/05/2021: Se han realizado pruebas de aceptación con usuarios funcionales el 22, 23, 27 en la noche y 29 de mayo.</t>
  </si>
  <si>
    <t>Desarrollar el Caso de uso de la carta de manifestación de interés</t>
  </si>
  <si>
    <t>MARIA VICTORIA TORRES – Mentor 360</t>
  </si>
  <si>
    <t>01/06/2021:  Se aclara que la carta de manifestacion de interes corresponde a los 2 documentos de word entregados y los 2 pdf son documentos de soportes para  documentar los casos de uso.  Interventoria realiza devolucion de casos de uso entregados a las 7:25am. 
02/06/2021: La ingeniera Maria Torres entrega los casos de uso 330 y 331 ajustados por correo a la interventoria con asunto "Solicitud_N_4_BNOPI_14042021: CU.2021.MENTOR.SIPA.HABILITACION.330 - 331 - 332"</t>
  </si>
  <si>
    <t>23/05/2021: Se programa pruebas funcionales a las 3pm con usuarios del area de priemra infancia</t>
  </si>
  <si>
    <t>29/05/2021: Se realizan pruebas con los usuarios funcionales.</t>
  </si>
  <si>
    <t xml:space="preserve">Comite Seguimiento N° 20_INTEVENTORÍA </t>
  </si>
  <si>
    <t>Los compromisos para el comité de seguimiento de Mentor se deberán presentar agrupados por requerimiento</t>
  </si>
  <si>
    <t>26/05/2021: Cristian Villanueva de mentor 360, presenta en la sesion de comite de seguimiento los compromisos agrupados por requerimiento</t>
  </si>
  <si>
    <t>Emitir un comunicado a mentor 360 solicitándole que los requerimientos deben desarrollarse en paralelo y no en serie.</t>
  </si>
  <si>
    <t>Marisol Parra – Jurídico interventoría</t>
  </si>
  <si>
    <t>28/05/2021: Marisol Parra profesional juridico de la interventoria emite un comunicado al equipo de mentor360 sobre los desarrollos de los requeirmientos.</t>
  </si>
  <si>
    <t>El contratista mentor 360 deberá cargar toda la información correspondiente en la herramienta de gestión del SharePoint del S4</t>
  </si>
  <si>
    <t xml:space="preserve">Cristian Villanueva - Mentor 360/ Interventoría </t>
  </si>
  <si>
    <t xml:space="preserve">31/05/2021: Se subio la documentacion de los casos de uso y escenarios de prueba firmados al sharepoint del S4.
27/05/2021: Socialización del Procedimiento de Desarrollo y Mantenimiento de Sistemas de Información - Registro en la Herramienta por parte de ICBF
 03/06/2021: Validacion conjunta entre Margarita Torres, Kelly Delgadillo, Maria Victoria Torres, Soraya Ulloa, Cristian Villanueva e Interventoria de permisos y ambientes para carga de informacion de requerimientos.
08/06/2021: Se continua cargando la documentacion correspondiente.
10/06/2021: Escenarios de pruebas y casos de uso (19 casos de uso) validados por interyventoria y cargados en carpeta de proyecto en SharePoint. En proceso de actualización de Azure por parte de Mentor 360
16/06/2021:  Cargada informacion actualizada de los casos de uso que han sido pasados a produccion, falta informacion de casos de uso de reportes ya que no ha acabado el desarrollo.
25/06/2021: Reunion con el ICBF donde explican a detalle como realizar el cargue en el VSTS.
02/07/2021: Se termino el cargue de toda la documentacion del Sprint 1 BNOPI 4.
02/07/2021: Interventoria no ha recibido correo de confirmación de información
19/07/2021: Se ha cargado la documentacion corresponde en el SharePoint/VSTS, falta terminar el diligenciamiento y cargue de los RFC que no ha enviado la ing Claudia Rodriguez. </t>
  </si>
  <si>
    <t>Ejecución de Pruebas de Aceptación Solicitud_N_4_BNOPI_14042021 sesion 3</t>
  </si>
  <si>
    <t>Sin compromisos</t>
  </si>
  <si>
    <t>Ejecución de Pruebas de Aceptación Solicitud_N_4_BNOPI_14042021 sesion 4</t>
  </si>
  <si>
    <t>Creación de documento de control de cambios para incorporarla IP en la configuración de preguntas frecuentes</t>
  </si>
  <si>
    <t>MARIA VICTORIA TORRES - Mentor 360</t>
  </si>
  <si>
    <t xml:space="preserve">28/06/2021: No se ha realizado, ya que se han priorizado otros CU y se requiere sesion con los funcionales para validar como se comporta la aplicación en produccion. 
29/06/2021: La ingeniera María torres solicita reunion con los funcionales del  ICBF para el levantamiento del caso de uso. 
06/07/2021: Esta incluido en el plan de trabajo que planteo la ingeniera Deicy Robayo. 
08/07/2021: Se determino en reunion funcional que este caso de uso se desarrollara para un segundo o tercer sprint del S4. </t>
  </si>
  <si>
    <t>Ajustar los casos de uso 290, 291, 300 y 296 y desplegar para pruebas.</t>
  </si>
  <si>
    <t>- 02/06/2021: se realizaran pruebas con los funcionales de los casos de uso 290, 291, 296 y 300 los cuales quedan aprobados. (asunto: Pruebas de Aceptación CU 290, 291, 296 y 300)</t>
  </si>
  <si>
    <t>Validar el alcance del log de auditoria en los casos de uso 290 y 300</t>
  </si>
  <si>
    <t>JUAN CARLOS QUEBRAOLLA – Mentor 360</t>
  </si>
  <si>
    <t>04/06/2021: el CU 300 "Creación de componente de Administración Multimedia" y 290 "Módulo de Administración de Preguntas frecuentes" ya fueron desarrollados y entregados.</t>
  </si>
  <si>
    <t>Presentar los compromisos por grupos de responsables: ICBF, Interventor, Mentor</t>
  </si>
  <si>
    <t>Roberto García - Interventoría</t>
  </si>
  <si>
    <t>08/06/2021: Se actualizan los slide de compromisos y se proyectan por responsable solo los compromisos en curso y atrasados</t>
  </si>
  <si>
    <t>Ejecución de Pruebas de Aceptación Solicitud_N_4_BNOPI_14042021 sesion 5</t>
  </si>
  <si>
    <t xml:space="preserve">Realizar paso a ambiente de aceptación de los desarrollos aprobados para las capacitaciones. </t>
  </si>
  <si>
    <t>JUAN CARLOS QUEBRAOLLA - Mentor 360</t>
  </si>
  <si>
    <t>06/06/2021: Mentor360 envio a ambiente de capacitación los siguientes casos de usos, 269, 280, 282, 283, 290, 291, 292, 295, 296, 297, 298, 300 y 332.
Esta en proceso.</t>
  </si>
  <si>
    <t>Ejecución de Pruebas de Aceptación Solicitud_N_4_BNOPI_14042021 sesion 6</t>
  </si>
  <si>
    <t>Documentar el control de cambio para la carta de manifestación de interés.</t>
  </si>
  <si>
    <t>10/06/2021: Documentación entregada de manera satisfactoria para hacer el despegue en producción.</t>
  </si>
  <si>
    <t>Ejecución de Pruebas de Aceptación Solicitud_N_4_BNOPI_14042021 sesion 7</t>
  </si>
  <si>
    <t>Validar el control de cambio para agregar la información de multas en el componente de experiencia</t>
  </si>
  <si>
    <t>CLAUDIA RODIGUEZ - ICBF</t>
  </si>
  <si>
    <t>10/06/2021: La solicitud esta siendo asumida por ICBF</t>
  </si>
  <si>
    <t>sin compromisos</t>
  </si>
  <si>
    <t>Revisar diferentes criterios de aprobación de hojas de vida</t>
  </si>
  <si>
    <t xml:space="preserve">Comite Seguimiento N° 22_INTEVENTORÍA </t>
  </si>
  <si>
    <t xml:space="preserve">Enviar la documentación del Backlog y la estimación de esfuerzos del S1. </t>
  </si>
  <si>
    <t>Roberto Garcia - Interventoría</t>
  </si>
  <si>
    <t>17/06/2021: Se envia documentacion de S1 por correo con ausnto "Solicitud_N_1_BANOPI_22012021: Documentación"</t>
  </si>
  <si>
    <t>Ajustar el cuadro de recursos de mentor para la siguiente reunión</t>
  </si>
  <si>
    <t>Pruebas de Aceptación BNOPI_9</t>
  </si>
  <si>
    <t>Comite Seguimiento N° 24_INTEVENTORÍA</t>
  </si>
  <si>
    <t>Enviar nuevamente la hoja de vida del posible reemplazo del gerente del proyecto de la interventoría.</t>
  </si>
  <si>
    <t xml:space="preserve">23/06/2021: Roberto reenvia nuevamente la hoja de vida para </t>
  </si>
  <si>
    <t>Pruebas de Aceptacion BNOPI sesion_10</t>
  </si>
  <si>
    <t>Enviar RFC para paso a producción</t>
  </si>
  <si>
    <t>Luis Ortiz – Mentor 360</t>
  </si>
  <si>
    <t>23/06/2021: Lo envia el ingeniero Freddy Villamil de mentor 260</t>
  </si>
  <si>
    <t>Comite Seguimiento N° 25_INTEVENTORÍA</t>
  </si>
  <si>
    <t>Enviar un oficio a la supervisión del contrato con la información de las personas que se han aprobado por parte de la interventoría, pero que aún no se han contratado por parte de Mentor360.</t>
  </si>
  <si>
    <t xml:space="preserve">Enviar un comunicado solicitándole a mentor360 la herramienta de gestión de incidentes </t>
  </si>
  <si>
    <t>Comite Seguimiento N° 26_INTEVENTORÍA</t>
  </si>
  <si>
    <t>Enviar oficio informando inconformidades y solicitando reunión con el gerente general.</t>
  </si>
  <si>
    <t xml:space="preserve">08/07/2021: Se envia oficio a mentor 360 </t>
  </si>
  <si>
    <t>Enviar cuadro con el costo de los requerimientos asignados a la fábrica con respecto al presupuesto para ver en que va y si sobra o falta para la ejecución del proyecto.</t>
  </si>
  <si>
    <t>06/07/2021: Roberto Garcia Emite la informacion correspondiente a la supervision del contrato</t>
  </si>
  <si>
    <t>Comite Seguimiento N° 27_INTEVENTORÍA</t>
  </si>
  <si>
    <t>Realizar sesión de trabajo con el equipo de la interventoría para dar cierre al informe mensual correspondiente al mes de abril 2021</t>
  </si>
  <si>
    <t xml:space="preserve">Hisnardo Ubaque – ICBF 
Yeni Arcos – Gerente Interventoría - Interventoría
</t>
  </si>
  <si>
    <t xml:space="preserve">14/07/2021: Se realizo sesion de trabajo en conjunto con el equipo del ICBF y la Interventoria. </t>
  </si>
  <si>
    <t>Dar respuesta al comunicado emitido por mentor360.</t>
  </si>
  <si>
    <t>19/07/2021: El Ingeniero Roberto Emite comunicado con respuestas al comunicado emitido por mentor360.</t>
  </si>
  <si>
    <t xml:space="preserve">Diligenciar los datos que aparecen en la página de INCHECK para proceder a firmar la asistencia de la inducción. </t>
  </si>
  <si>
    <t>Yeni Arcos - Interventoría</t>
  </si>
  <si>
    <t>19/07/2021: Se firma por parte de la Nueva Gerente de interventoria Yeni Arcos el formulario de INCHECK</t>
  </si>
  <si>
    <t>Comite Seguimiento N° 28_INTEVENTORÍA</t>
  </si>
  <si>
    <t>Enviar oficio a la interventoría de la solicitud de cambio de personal de Mentor360</t>
  </si>
  <si>
    <t xml:space="preserve">05/08/2021: Se envia oficio a la interventoria con asunto: ICBF - Solicitud de cambio del Analista Funcional del Equipo Base y del Product Owner del Equipo por Demanda. </t>
  </si>
  <si>
    <t>Aprobación del informe mensual de Abril tanto de la fábrica como de la interventoría.</t>
  </si>
  <si>
    <t>17/08/2021: Interventoria envia el informe de Mentor360 del mes de abril ajustado con las observaciones realizadas por parte del ingeniero Hisnardo Ubaque, este informe esta del lado el equipo del ICBF para su respectiva validacion y/o observaciones al respecto
19/08/2021: El ingeniero Hisnardo Ubaque del ICBF, hace la devolución del informe para subsanacion por parte del equipo de Mentor360.
10/09/2021: La ingeniera Rosa Angelina Perez emite el recibido a satisfacción de los informes del mes de Abril tanto el de la interventoria, el recibido a satisfacción del informe de abril de la fabrico lo habia emitido el ingeniero Hisnardo en dias anteriores</t>
  </si>
  <si>
    <t>Actualizar el responsable del gerente de la fábrica de mentor, en los compromisos que se encuentran abiertos.</t>
  </si>
  <si>
    <t>Andrés Betancur – Interventoría</t>
  </si>
  <si>
    <t>04/08/2021: Se realizo el ajuste en la matriz de compromisos compartidos</t>
  </si>
  <si>
    <t>Comite Seguimiento N° 29_INTEVENTORÍA</t>
  </si>
  <si>
    <t>Emitir un comunicado con las evidencias que se tienen para solicitar nuevamente el cambio de las 2 personas del equipo de Mentor360</t>
  </si>
  <si>
    <t>Marisol Parra – Jurídico de Interventoría</t>
  </si>
  <si>
    <t xml:space="preserve">30/08/2021: Se envia nuevamente el comunicado para el cambio de 2 personas del equipo de mentor360 con asunto eemplazo Profesionales Analista Funcional – Scrum Product Owner – Ausencia Profesional - Product Owner
</t>
  </si>
  <si>
    <t>Realizar una nueva acta de conciliación para S1 donde se revisen las horas reales que serán reconocidas a Mentor360 por el avance sobre los desarrollos de los casos de uso que fueron entregados a ICBF</t>
  </si>
  <si>
    <t>14/09/2021: A la fecha no se ha recibido la informacion solicitada a Mentor360
30/09/2021: No se ha podido realizar el acta de conciliacion por la indisponibilidad del equipo de Mentor360</t>
  </si>
  <si>
    <t>Concepto jurídico por parte del equipo del ICBF, que ampara el pago a Mentor360 de los avances del desarrollo de S1 que no pasaron a producción.</t>
  </si>
  <si>
    <t>Gloria Quintero - ICBF</t>
  </si>
  <si>
    <t>Finalizar la revisión y remitir la recomendación de emitir el recibido a satisfacción del informe de Abril/2021 de Mentor 360 por parte de la supervisión del contrato.</t>
  </si>
  <si>
    <t>20/08/2021: Se recibe el recibido a safistación por parte del ICBF, correo enviado por el ingeniero Hisnardo Hubaque</t>
  </si>
  <si>
    <t>Entrega del informe mensual de Mayo/2021 de Mentor360, revisado por interventoría, a ICBF</t>
  </si>
  <si>
    <t>Yeni Arcos – Gerente de Interventoría</t>
  </si>
  <si>
    <t>30/08/2021: La ingeniera Yeni Marcela Arcos Gerente de interventoria realiza el envio nuevamente al ICBF del informe de mayo de mentor360, despues de hacer la revisión con el Ingeniero Luis Gabriel gereten de Mentor360.</t>
  </si>
  <si>
    <t>Mesa de trabajo en las instalaciones del ICBF para revisión y aprobación del informe mensual de Mayo/2021 de Mentor360.</t>
  </si>
  <si>
    <t>Yeni Arcos (Interventoría) – Luis Gabriel Vergara (Mentor360) - ICBF</t>
  </si>
  <si>
    <t>09/09/2021: Se aprobo el informe de mayo de mentor360, pero aun esta Pendiente Aprobacion matriz de obligaciones mes de Mayo - Mentor360</t>
  </si>
  <si>
    <t>Entrega, a primera hora, de la primera versión del informe mensual de Junio/2021 de Mentor360, revisado por interventoría, a ICBF.</t>
  </si>
  <si>
    <t xml:space="preserve">30/08/2021: Se envia la revisión 5 para subsanacion por parte del equipo de Mentor360
06/09/2021: Mentor360 emite la subsanacion del informe del mes de junio 2021 para revision por parte de la interventoria
09/09/2021: Se envia la revisión 6 para subsanacion por parte del equipo de Mentor360
</t>
  </si>
  <si>
    <t>Mesa de trabajo en las instalaciones del ICBF, para revisión y aprobación del informe mensual de Junio/2021 de Mentor360.</t>
  </si>
  <si>
    <t xml:space="preserve">10/09/2021: Se realizo mesa de trabajo en las instalaciones del ICBF, pero aun no se ha realizado la aprobacion del informe del mes de junio, se encuentra en nueva revisión por parte del equipo de la interventoria. 
30/09/2021: Se realizaron nuevas observaciones por parte del equipo de la interventoria y esta en espera de subsanacion por parte del equipo de Mentor360 y posteriormente nueva revision en conjunto para darle cierre al informe.
12/10/2021: Se realiza revisión cojunta entre interventoría e ICBF, pero el equipo de Mentor360 no asiste a la reuinion programada - Surgieron mas observaciones las cuales fueron remitirdas a mentor360 el mismo 12-10-2021 para la respectiva subsanación. </t>
  </si>
  <si>
    <t>Revisar las observaciones y ajustar el informe de incumplimiento.</t>
  </si>
  <si>
    <t>Marisol Parra - Jurídico de interventoría</t>
  </si>
  <si>
    <t>27/08/2021: Se revisaron junto con la Abogada Gloria Quintero del ICBF en las Instalaciones del Instituto Colombiano de Bienestar Famiiliar</t>
  </si>
  <si>
    <t>Realizar revisión de informe de presunto incumplimiento de Mentor 360</t>
  </si>
  <si>
    <t>Marisol Parra – Interventoría / Gloria Quintero – ICBF / Yoleida Galvis Bernal - ICBF</t>
  </si>
  <si>
    <t>Revisión incidencias Desarrollo BANOPI</t>
  </si>
  <si>
    <t>Punto de Control FSW_M</t>
  </si>
  <si>
    <t>Entregar los casos de uso de reportes que están pendientes a la interventoría antes de las 5:30 PM del presente día.</t>
  </si>
  <si>
    <t>Cristian Ríos – Líder de Calidad Mentor360</t>
  </si>
  <si>
    <t xml:space="preserve">
03/05/2021: El ingeniero Cristian Villanueva indica que no hubo ningun compromiso por priorizaciión de tareas internas
04/05/2021: El ingeniero Cristian Rios valido los reportes y los subio al repositorio el dia 04/05/2021 para la respectiva validacion de interventoria"</t>
  </si>
  <si>
    <t>Enviar el caso de uso de las observaciones que ya tienen listos los funcionales, para trabajar el caso de uso “diligenciamiento respuestas a observaciones”</t>
  </si>
  <si>
    <t>Claudia Rodríguez – Contratista ICBF</t>
  </si>
  <si>
    <t>el CU "diligenciamiento respuestas a observaciones" se cancelo de la lista. Pero, se debe validar ya que menciona la ing Maria Torres de este modulo salen 4 CU nuevos que no estaban planillados
05/05/2021: Explicación del ingeniero Julio Fuentes del ICBF con respecto a la funcionalidad de respuesta de observaciones
11/05/2021: La ingeniera Claudia presentara la funcionalidad para hacer el levantamiento del caso de uso.</t>
  </si>
  <si>
    <t>Mesa Técnica SUIN</t>
  </si>
  <si>
    <t>Validar los casos de uso que han sido cancelados y, con respecto a esto, actualizar la matriz de control de los casos de uso SUIN.</t>
  </si>
  <si>
    <t>Luz Diaz – Apoyo de Área Mentor360</t>
  </si>
  <si>
    <t>"Observacion (09/05/2021):
la ingeniera Luz Diaz junto con el ingeniero Rafael actualizaron la matriz compartida de control de casos de uso SUIN, con respecto a los casos de uso que se habian cancelado el dia 03/05/2021. Los casos de uso se validaron con el ing Danilo el dia 04/05/2021 en mesa tecnica SUIN"</t>
  </si>
  <si>
    <t>validar con danilo</t>
  </si>
  <si>
    <t>Punto de Control FSW</t>
  </si>
  <si>
    <t>Realizar los ajustes de a los casos de uso de infraestructura y experiencia de acuerdo a las observaciones realizadas por la ingeniera Luz Adriana xxxx del ICBF.</t>
  </si>
  <si>
    <t>Maria Victoria - Mentor 360</t>
  </si>
  <si>
    <t>"Observacion (13/05/2021):
La ingeniera Maria Victoria Torres en mesa funcional realizada el dia 10-05-2021 a las 2:30 PM, ajusto los casos de uso de experiencia e infraestructura segun indicaciones dadas por la ing Adriana Rios y los funcionales del ICBF de BNOPI.</t>
  </si>
  <si>
    <t>cumplido y ajustado en el acta</t>
  </si>
  <si>
    <t>Reunion Funcional BNOPI</t>
  </si>
  <si>
    <t>validar los reportes pendientes N° 2, 5 y 10, para presentarlos en la siguiente reunión funcional.</t>
  </si>
  <si>
    <t>Cristian Ríos – Líder de calidad Mentor360</t>
  </si>
  <si>
    <t>"Observacion (09/05/2021):
El ingeniero Cristian Rios junto con la ingeniera Maria Torres ajustaron los reportes en mesa funcional y subieron los documentos al repositorio del SharePoint el dia 05/05/2021"</t>
  </si>
  <si>
    <t>Propuesta grafica SUIN</t>
  </si>
  <si>
    <t>Enviar los archivos editables del diseño del ICBF para la aplicación SUIN para actualizar la propuesta grafica</t>
  </si>
  <si>
    <t>" Observacion (10/05/2021)
el Ingeniero Ricardo Velazques remitio archivos editables por correo el dia 07/05/2021 a la interventoria y a Mentor360"</t>
  </si>
  <si>
    <t>Actualizar la propuesta del diseño gráfico de SUIN</t>
  </si>
  <si>
    <t>Diseñador - Andrea Pinilla</t>
  </si>
  <si>
    <t>La diseñadora espera definir la propuesta grafica el dia 17/05/2021</t>
  </si>
  <si>
    <t>Ajustado en el acta</t>
  </si>
  <si>
    <t>Mesa de trabajo Observaciones ERS MiCAV</t>
  </si>
  <si>
    <t>Corregir el documento ERS MiCAV, según indicaciones dadas por los funcionales del ICBF.</t>
  </si>
  <si>
    <t>Kelly Delgadillo – Analista QA Mentor360</t>
  </si>
  <si>
    <t>"Observacion (10/05/2021):
La ingeniera Kelly Delgadillo remite por correo el dia 05/05/2021 el documento ERS de MiCAV a la interventoria y ICBF, para su respectiva aprobacion"</t>
  </si>
  <si>
    <t>Solicitar al ingeniero Ricardo Velásquez, él envió de las plantillas de los reportes del caso de uso N° 50 (Visualización de fichas territoriales y exportación a PDF, EXCEL, IMAGEN y/o WORD de las mismas)</t>
  </si>
  <si>
    <t>Hisnardo Ubaque – Contratista ICBF</t>
  </si>
  <si>
    <t>Observacion (10/05/2021)
el dia 07-05-2021, los usuarios funcionales hacen presentacion de la ficha tecnica para que sea tenida en cuenta en el desarrollo del requerimiento.
El ingeniero Ricardo Velasquez, envia correo el dia 10/05/2021 con asunto "Cargue de información SUIN"</t>
  </si>
  <si>
    <t>Comite Seguimiento N° 17_MENTOR_360</t>
  </si>
  <si>
    <t>Colocar en la presentación del comité de seguimiento las vigencias del contrato financiero.</t>
  </si>
  <si>
    <t>Cristian Villanueva – Gerente de Proyecto Mentor 360</t>
  </si>
  <si>
    <t>"Observacion (14/05/2021):
El ingeniero Cristian villanueva ajusto la presentacion del comite de seguimiento, y esta misma junto con el acta se envio el dia 13/05/2021"</t>
  </si>
  <si>
    <t>presentar el equipo por demanda de la solicitud 1 BNOPI</t>
  </si>
  <si>
    <t>Validar Con Roberto</t>
  </si>
  <si>
    <t>Validar con la ingeniera Deicy y el ingeniero Roberto</t>
  </si>
  <si>
    <t>Enviar el cronograma de la solicitud 1 BNOPI</t>
  </si>
  <si>
    <t>Observacion (13/05/2021):
- el ingeniero Cristian Villanueva encia el cronograma el dia 08/05/2021 por correo electronico con asunto: Solicitud_N_1_BNO_22012021: Cronograma
- La ingeniera Deicy realiza observaciones el dia 10/05/2021 y solicita que se ajuste el cronograma.
- El ingeniero Cristian reenvia el correo con el cronograma ajustado el dia 10/05/2021.
- La ingeniera Deicy envia correo el dia 12/05/2021 donde manifiesta que aun deben realizarse ajustes al mismo.
- El ingeniero Cristian Villanueva Envia el cronograma ajustado el dia 14/04/2021 con todos los ajustes solicitados por el ICBF y Interventoria BETA GROUP.</t>
  </si>
  <si>
    <t>Reunion funcional BNOPI</t>
  </si>
  <si>
    <t>Enviar el formato de las pruebas funcionales realizadas al desarrollo del caso de uso 283, para evidenciar la calidad y el funcionamiento de lo desarrollado.</t>
  </si>
  <si>
    <t>Juan Carlos Quebraolla -Scrum Master Mentor360.</t>
  </si>
  <si>
    <t>El desarrollador Freddy Villamil debe realizar el documento de pruebas funcionales. Se espera entregar los formatos el dia 18/05/2021</t>
  </si>
  <si>
    <t>Este compromiso debe ser de un Daily - Valido Rosa</t>
  </si>
  <si>
    <t>Enviar un documento de ejemplo, que ilustre como realizan las pruebas unitarias a los aplicativos del ICBF.</t>
  </si>
  <si>
    <t>Claudia Rodriguez – Contratista ICBF</t>
  </si>
  <si>
    <t>" Observacion (10/05/2021)
La Ingeniera Deicy Robayo remitio archivos por correo el dia 05/05/2021 a Mentor360"</t>
  </si>
  <si>
    <t>ACtas</t>
  </si>
  <si>
    <t>Todos los viernes antes del medio dia se enviara el listado de las actas pendientes de revisión para el proyecto MiCAV</t>
  </si>
  <si>
    <t>Rosa Muñoz - Mentor 360</t>
  </si>
  <si>
    <t>07/05/2021: Rosa Muñoz envia listado de las actas pendientes</t>
  </si>
  <si>
    <t>Aclaración dudas propuesta gráfica SUIN</t>
  </si>
  <si>
    <t>Enviar los editables de la propuesta grafica SUIN.</t>
  </si>
  <si>
    <t>Ricardo Velásquez - ICBF</t>
  </si>
  <si>
    <t>Enviar el Plan de liberacion de casos de uso de MiCAV en mesas funcionales.</t>
  </si>
  <si>
    <t>Olga Angulo - ICBF</t>
  </si>
  <si>
    <t>La ingeniera Olga Angulo presenta el plan de trabajo de MiCAV en reunion del punto de control el dia 06/05/2021 a las 5:30 PM.</t>
  </si>
  <si>
    <t>La ingeniera Olga Angulo no asistio a la reunion de SUIN.</t>
  </si>
  <si>
    <t>Ajustar los mockups del caso de uso “estructura sitios públicos”, donde, se deben diseñar los mockups de los módulos: gasto público de la niñez y gestión territorial.</t>
  </si>
  <si>
    <t xml:space="preserve">
Rafael Rodríguez – Diseñador Mentor 360</t>
  </si>
  <si>
    <t>No se ha realizado, el ingeniero entregara estos mockups el dia 18/05/2021</t>
  </si>
  <si>
    <t>Realizar punto de control para validar el avance en el desarrollo de los casos de uso para la solicitud 4 BNOPI.</t>
  </si>
  <si>
    <t>BETA GROUP
MENTOR360
ICBF</t>
  </si>
  <si>
    <t>Se realizan 3 puntos de control diarios desde el 06/05/2021</t>
  </si>
  <si>
    <t>Se deben hacer reuniones diariarias para validar las hojas de vidas de los recursos - a las 5pm</t>
  </si>
  <si>
    <t>BETA GROUP
ICBF</t>
  </si>
  <si>
    <t>esto debe validarlo la interventoria</t>
  </si>
  <si>
    <t>La ingeniera Rosa Angelina Pérez solicita el envió de los cronogramas para los requerimientos 1 y requerimiento 4 BNOPI.</t>
  </si>
  <si>
    <t>Observacion (13/05/2021):
el ingeniero Cristian Villanueva encia el cronograma el dia 06/05/2021 por correo electronico con asunto: Solicitud_N_1_BNO_22012021: Cronograma</t>
  </si>
  <si>
    <t>El ingeniero Cesar del ICBF Inicia su proceso como lider tecnico de desarrollo</t>
  </si>
  <si>
    <t>Cesar Mauricio Salcedo - ICBF</t>
  </si>
  <si>
    <t>El ICBF asigna al ingeniero Cesar Mauricio Salcedo para que haga apoyo a la fabrica de mentor 360, para el desasrrollo del requerimiento 4 BNOPI.</t>
  </si>
  <si>
    <t>Continuidad Especificacion Requerimientos BNOPI_21_06052021</t>
  </si>
  <si>
    <t>Ajustar los casos de uso de los reportes N° 7, 8, 9 y 10, con respecto a las observaciones realizadas por los funcionales del ICBF para presentarlos en mesa funcional el día 07/05/2021.</t>
  </si>
  <si>
    <t>María Victoria Torres – Analista Funcional Mentor360.</t>
  </si>
  <si>
    <t>" Observacion (10/05/2021)
La Ingeniera Maria Victoria Torres ajusto los Reportes solicitados y los subio al repositorio el dia 06/05/2021 para que los valide la ing Deicy Robayo."</t>
  </si>
  <si>
    <t>Validar con Danilo - Sin Compromisos!!!!</t>
  </si>
  <si>
    <t>Validar que se realicen los dos primeros casos de uso de MiCAV (creación módulo de ingreso y crear accesos rápidos en la APP) que se presentaran en mesa funcional.</t>
  </si>
  <si>
    <t>Juan Carlos Quebraolla - Scrum Master Mentor360</t>
  </si>
  <si>
    <t>Observacion (11/05/2021)
La Ingeniera Angela Niño envio por correo los dos primeros casos de uso el dia 10/05/2021 a la ingeniera Deicy y Olga con asunto "Proyecto MiCAV - Entrega"</t>
  </si>
  <si>
    <t>Revisión Casos de uso Portal Unico SNBF SUIN</t>
  </si>
  <si>
    <t>Actualizar todos los casos de uso de parametricas de indicadores de acuerdo a las observaciones de los usuarios funcionales</t>
  </si>
  <si>
    <t>Rafael Rodriguez – Diseñador Mentor 360</t>
  </si>
  <si>
    <t>El ingeniero Rafael Rodriguez esta realizando las correcciones a cada caso de uso parametrico. Al dia de hoy (13/05/2021) esta ajustando uno de los 23 casos de uso parametricos. El dia 18/05/2021 espera entregar todos los CU parametricas ajustados.</t>
  </si>
  <si>
    <t>Generar Diagramas de casos de uso para presentar asociaciones entre los mismo, o mostrar entre los documentos cual es la interrelación.</t>
  </si>
  <si>
    <t>El ingeniero Rafael Rodriguez, desde el dia 12/04/2021, esta colocando la relacion entre los casos de uso dentro del resumen de cada uno y dentro del flujo normal de eventos. Esta iniciativa fue aceptada por los funcionales del ICBF.</t>
  </si>
  <si>
    <t>Generar propuesta de reporte y tableros de control para el requerimiento 2, de acuerdo a la presentacion realizada por los usuarios funcionales</t>
  </si>
  <si>
    <t>El ingeniero Rafael Rodriguez esta trabajando sobre este compromiso. Se espera entregar el dia 21/5/2021</t>
  </si>
  <si>
    <t>Enviar las estimaciones trabajadas como oficiales en la mesa técnica entre la ingeniera Rosa Angelina perez, luz yadira velosa, Deicy robayo y Cristian Villanueva</t>
  </si>
  <si>
    <t>Luz Yadira - ICBF</t>
  </si>
  <si>
    <t>07/05/2021: Envio de correo con las 3 estimaciones trabajadas</t>
  </si>
  <si>
    <t>Generar hoja de ruta de product backlog, cronograma, y estimaciones de S4 de acuerdo con la estimación realizada en la reunión</t>
  </si>
  <si>
    <t>08/05/2021: Cristian Villanueva envia el cronograma de acuerdo a la solicitud.
10/05/2021: Interventoria envia observaciones y solicita product backlog
10/05/2021: Cristian villanueva envia varias versiones de acuerdo a la solicitud
11/05/2021: Interventoria y supervisión reitera que la estimacion trabajada el dia viernes corresponde a la oficial que es el mismo para el product backlog y el cronograma
13/05/2021: Cristian villanueva envia cronograma del S4 con las correcciones solicitadas</t>
  </si>
  <si>
    <t>Emitir 4 oficios con respecto a la inasistencia a la reunion de Daily, uso de correos que no son corporativos, asistencia de personal diferente a la reunión, falta de product Owner en el requerimiento 4 por lo tanto no se esta aplicando la metodologia Scrum</t>
  </si>
  <si>
    <t>validar con marisol</t>
  </si>
  <si>
    <t>Validar con Danilo - Cuando se comprometieron a entregar los casos de uso de parametricas</t>
  </si>
  <si>
    <t>Ajustar las fechas del cronograma S4, además, todos los cronogramas deben tener el % de avance del proyecto.</t>
  </si>
  <si>
    <t>13/05/2021: El ingeniero Cristian Villanueva envia cronograma de S4 a la interventoria y ICBF.</t>
  </si>
  <si>
    <t>Realizar la estimación de SUIN.</t>
  </si>
  <si>
    <t>Blanca Garcia – Scrum Master Mentor360</t>
  </si>
  <si>
    <t>Observacion (14/05/2021):
El ingeniero Cristian villanueva envia la estimacion el dia 14/05/2021 con asunto "Estimación de SUIN"</t>
  </si>
  <si>
    <t>Entrega de documento de arquitectura SUIN</t>
  </si>
  <si>
    <t>Luis Ortiz - Arquitecto de Software</t>
  </si>
  <si>
    <t>No es un compromiso de una reunión - Se adiciona por solicitud de la ingeniera Deicy Royabo por via WhatsApp el dia 12-05-2021</t>
  </si>
  <si>
    <t>Uso del Servicio RNEC para Proyecto MiCAV</t>
  </si>
  <si>
    <t>Compartir la documentación presentada en la reunión:
-Diagrama de componentes de arquitectura actual del ICBF.
-especificación WebServiceANI_V2
-guía de integración de WS externos (contratos para mayores y menores de edad).</t>
  </si>
  <si>
    <t>Elías Gámez - Arquitecto de Soluciones ICBF</t>
  </si>
  <si>
    <t>La ingeniera Olga Angulo solicitara la documentacion al ingeniero Elias Gamez</t>
  </si>
  <si>
    <t>Facilitar el EndPoint de pruebas del servicio actual y los datos de pruebas.</t>
  </si>
  <si>
    <t>Olga Angulo – Grupo PMO ICBF</t>
  </si>
  <si>
    <t>La ingeniera Olga Angulo envio el EndPoint, pero enviara un correo formalizando este compromiso.</t>
  </si>
  <si>
    <t>Informar la plataforma en la que está desarrollado el portal actual del ICBF.</t>
  </si>
  <si>
    <t>La ingeniera Olga Angulo esta pendiente de dar respuesta a este compromiso.</t>
  </si>
  <si>
    <t>Revisión de Micav - Plan de trabajo_10052021</t>
  </si>
  <si>
    <t>Ajustar el cronograma de la solicitud 4 BNOPI para presentarlo en el punto de control a las 5:30 PM.</t>
  </si>
  <si>
    <t>Observaciones (15/05/2021)
el ingeniero Juan Carlos Quebraolla presenta el cronograma el dia 10/05/2021 con los % de avance ajustados en el punto de control.</t>
  </si>
  <si>
    <t>Continuidad Especificacion Requerimientos BNOPI_22</t>
  </si>
  <si>
    <t>Revisar y firmar los reportes enviados por la ingeniera María Victoria Torres y realizar las observaciones pertinentes.</t>
  </si>
  <si>
    <t>Funcionales ICBF BNOPI</t>
  </si>
  <si>
    <t>Revisaron los reportes, pero no han formado ningun reporte.</t>
  </si>
  <si>
    <t>Ajustar los casos de uso 246, 252, 268 y enviar la actualización del desarrollo del caso de uso 248.</t>
  </si>
  <si>
    <t>María Victoria Torres – Analista Funcional Mentor360</t>
  </si>
  <si>
    <t>Observacion (15/05/2021)
La ingeniera Maria Victoria Torres Presento los casos de uso en mesa funcional el 14/05/2021 y la ing Deicy Robayo quedo en subirlos a la plataforma.</t>
  </si>
  <si>
    <t>Validar el proceso que debe realizarse en caso de que el usuario mencione que no tiene el criterio de servicios públicos y validar la capacidad de la DIT al momento de la carga de imágenes (caso de uso infraestructura).</t>
  </si>
  <si>
    <t>Observacion (15/05/2021)
La ingeniera Maria Victoria Torres Presento el caso de uso de infraestructura en mesa funcional el 13/05/2021 donde se valido el compromiso.</t>
  </si>
  <si>
    <t>Mesa de Trabajo MiCAV</t>
  </si>
  <si>
    <t>Verificar que validación se realiza con SIM para el registro de MiCAV del ciudadano al momento de radicar un trámite y que información le carga.</t>
  </si>
  <si>
    <t>George Zambrano - ICBF</t>
  </si>
  <si>
    <t>Observacion (14/05/2021):
este compromiso se definio con una capacitación que realizo la ingeniera Leidy Villate en reunion del dia 13/05/2021 a las 3 PM</t>
  </si>
  <si>
    <t>Otorgar los accesos al ambiente de pruebas y la base de datos de SIM.</t>
  </si>
  <si>
    <t>Olga Angulo – Equipo PMO ICBF</t>
  </si>
  <si>
    <t>Observacion (14/05/2021):
La ingeniera Leidy Villate otorgo los accesos al ambiente de pruebas SIM el dia 13/04/2021.</t>
  </si>
  <si>
    <t>Agendar las reuniones con los funcionales de MiCAV todos los días de lunes a viernes de 3 a 5 PM.</t>
  </si>
  <si>
    <t>Observacion (14/05/2021):
La ingeniera Olga Angulo ha agendado las mesas funcionales desde el dia 10/05/2021.</t>
  </si>
  <si>
    <t>Mesa Tecnica SUIN</t>
  </si>
  <si>
    <t>Revisar el cronograma de control de la solicitud 4 BNOPI enviado por el ing Cristian Villanueva.</t>
  </si>
  <si>
    <t>Deicy Robayo – Líder de Interventoría BETA GROUP.</t>
  </si>
  <si>
    <t>Observacion (14/05/2021):
La ingeniera Deicy Robayo revisa el cronograma el dia 10/05/2021 y realiza las observaciones que deben corregirse en el cronograma.</t>
  </si>
  <si>
    <t>Ajustar % de avance en el cronograma de control de la solicitud 4 BNOPI.</t>
  </si>
  <si>
    <t>Cristian Villanueva – Gerente de Proyectos Mentor360.</t>
  </si>
  <si>
    <t>Observacion (17/05/2021):
- el ingeniero Cristian Villanueva encia el cronograma el dia 08/05/2021 por correo electronico con asunto: Solicitud_N_1_BNO_22012021: Cronograma
- La ingeniera Deicy realiza observaciones el dia 10/05/2021 y solicita que se ajuste el cronograma.
- El ingeniero Cristian reenvia el correo con el cronograma ajustado el dia 10/05/2021.
- La ingeniera Deicy envia correo el dia 12/05/2021 donde manifiesta que aun deben realizarse ajustes al mismo.
- El ingeniero Cristian Villanueva Envia el cronograma ajustado el dia 14/04/2021 con todos los ajustes solicitados por el ICBF y Interventoria BETA GROUP.</t>
  </si>
  <si>
    <t>ajustar el cronograma de avances de la solicitud 4 BNOPI (se debe agregar el CU 299, ajustar las horas de trabajo y el % de avance)</t>
  </si>
  <si>
    <t>Juan Carlos Quebraolla – Scrum Master Mentor360</t>
  </si>
  <si>
    <t>Realizar la hoja de ruta del backlog para la solicitud 1 BNOPI.</t>
  </si>
  <si>
    <t>Observacion (17/05/2021):
El ingeniero Cristian Villanueva envia la hoja de ruta del Bcklog el dia 10/05/2021 por correo con asunto "Cronograma S4"</t>
  </si>
  <si>
    <t>Desarrollar los dos nuevos casos de uso “formulario dinámico y desarrollo de submódulos por parte de usuarios visitantes”</t>
  </si>
  <si>
    <t>Rafael Rodríguez – Diseñador Mentor360</t>
  </si>
  <si>
    <t>Observacion (17/05/2021):
Se entregaron los CU el dia 14/05/2021 en mesa funcional, pero, los funcionales solicitaron un requerimiento para recuperar token en el ingreso al modulo de capacitaciones. Estos se entregan el dia 18/05/2021</t>
  </si>
  <si>
    <t>realizar una carpeta compartida con los usuarios funcionales – Mentor360 y Beta Group, donde se especifique los casos de uso que ya fueron aprobados y los que deben revisar los funcionales.</t>
  </si>
  <si>
    <t>Danilo Betancourt – Ingeniero de Apoyo BETA GROUP.</t>
  </si>
  <si>
    <t>Observacion (17/05/2021):
El ingeniero Danilo Betancurt realizo la carpeta compartida el dia 14/05/2021</t>
  </si>
  <si>
    <t>Ajustar los casos de uso 86, 87, 88, 89 y 91 del módulo E-learning y enviarlos a la interventoría.</t>
  </si>
  <si>
    <t>Observacion (17/05/2021):
Se Presentaron los CU en mesa funcional el dia 14/05/2021 y se subieron a la carpeta compartida del ICBF.</t>
  </si>
  <si>
    <t>Ajustar el caso de uso N° 70, agregarle el nombre del usuario que desarrolla el submódulo y montarlo en la carpeta compartida de la interventoría.</t>
  </si>
  <si>
    <t>Observacion (17/05/2021):
El ingeniero Rafael Rodriguez presenta el CU N° 70 ajustado en mesa tecnica el dia 12/05/2021, el cual a su vez es aceptado por la interventoria.</t>
  </si>
  <si>
    <t>Enviar el contenido que deben llevar los certificados de aprobación de módulos E-learning.</t>
  </si>
  <si>
    <t>Observacion (14/05/2021)
El ingeniero Ricardo Velasquez envia por correo el dia 12/05/2021, ejemplos de los certificados de CeroASiempre</t>
  </si>
  <si>
    <t>Requerimiento Respuesta Observaciones_2</t>
  </si>
  <si>
    <t>Ajustar el caso de uso 260 y documentar el caso de uso 263, según las indicaciones otorgadas por los funcionales.</t>
  </si>
  <si>
    <t>Observacion (15/05/2021)
La ingeniera Maria Victoria Torres Presento los casos de uso en mesa funcional el 14/05/2021 donde se valido el compromiso.</t>
  </si>
  <si>
    <t>Revisión casos de uso MiCAV</t>
  </si>
  <si>
    <t>Compartir los documentos de control de SUIN y MiCAV a la ingeniera Margarita Torres.</t>
  </si>
  <si>
    <t>Danilo Betancourt – Ingeniero de Apoyo BETAGROUP.</t>
  </si>
  <si>
    <t>Observacion (14/05/2021):
El ingeniero Danilo Betancourt envia correo el dia 11/05/2021 con asunto "Avance MICAV 20210511_530pm"</t>
  </si>
  <si>
    <t>Enviar correo a los funcionales de SUIN indicando los casos de uso que se trabajaran en mesa funcional.</t>
  </si>
  <si>
    <t>Blanca García - Scrum Master Mentor360</t>
  </si>
  <si>
    <t>Observacion (14/05/2021)
-el ingeniero Danilo Betancourt envia correo el dia 13/05/2021 a los funcionales indicando los casos de uso que se trabajaran en mesa tecnica el dia 14/05/2021.
-la ingeniera Blanca Garcia envia correo a los funcionales del ICBF indicando los CU que se trabajaron en mesa tecnica para su respectiva aprobacion.</t>
  </si>
  <si>
    <t>Realizar seguimiento a la propuesta grafica de SUIN que se debe entregar a la interventoría y los funcionales del ICBF.</t>
  </si>
  <si>
    <t>El ingeniero Roberto Betancur debe estar en la reunión del punto de control para validar los compromisos y las hojas de vida que ha enviado Mentor360.</t>
  </si>
  <si>
    <t>INTERVENTORIA BETA GROUP.</t>
  </si>
  <si>
    <t>Observacion (14/05/2021):
El ingeniero Roberto Betancur asiste a la reunion de punto de control del dia 12/05/2021 a las 5:30 pm y valida los entregables realizados por Mentor360, asi mismo, envia los oficios solicitados por la ingeniera Luz Yadira Velosa.</t>
  </si>
  <si>
    <t>Enviar la actualización del cronograma del S4.</t>
  </si>
  <si>
    <t>Juan Carlos Quebraolla – Scrum Master Mentor360.</t>
  </si>
  <si>
    <t>Observacion (17/05/2021):
- El ingeniero Cristian Villanueva envia la ultima version del cronograma S4 el dia 14/05/2021 con correo electronico con asunto "Cronograma S4"</t>
  </si>
  <si>
    <t>Comite Seguimiento N° 18_MENTOR_360</t>
  </si>
  <si>
    <t>Colocar en la primera diapositiva de la presentación del comité de seguimiento las vigencias del contrato financiero.</t>
  </si>
  <si>
    <t>Actualizar el cronograma general del proyecto, quitando la tarea del levantamiento de requerimiento.</t>
  </si>
  <si>
    <t>El ingeniero Realizara esta tarea el dia 17/05/2021</t>
  </si>
  <si>
    <t>Revisión de Casos de Uso del Aplicativo MiCAV</t>
  </si>
  <si>
    <t>Enviar antes de cada reunión con los funcionales, el plan de trabajo que se validara en mesa funcional.</t>
  </si>
  <si>
    <t>La ingeniera Olga Villate no ha podido enviar el comunicado. Se espera notificar oficialmente a los funcionales a partir del dia 17/05/2021</t>
  </si>
  <si>
    <t>Crear una carpeta en el SharePoint, donde se puedan subir los casos de uso que reciban un aprobado inicial por parte de los funcionales de MiCAV.</t>
  </si>
  <si>
    <t>"Observacion (14/05/2021):
La ingeniera Olga Angulo creo la carpeta en el SharePoint el dia 13/05/2021"</t>
  </si>
  <si>
    <t>Revision Requerimientos BANOPI_23</t>
  </si>
  <si>
    <t>Desarrollar los nuevos casos de uso para la gestión de las observaciones y los logs de los documentos.</t>
  </si>
  <si>
    <t>No se han trabajado, ya que se necesita seccion con los usuarios funcionales.</t>
  </si>
  <si>
    <t>Reenviar correo a la ingeniera Olga Angulo, solicitando los permisos para el ambiente SIM.</t>
  </si>
  <si>
    <t>Observacion (14/05/2021):
La ingeniera Leidy Villate otorgo los accesos al ambiente de pruebas SIM el dia 13/04/2021.
Aun falta otro acceso</t>
  </si>
  <si>
    <t>validar si las 6 personas que estan siendo aprobadas para trabajar en Mentor360, estan disponibles para contratar.</t>
  </si>
  <si>
    <t>14/05/2021: tres personas firmaron el contrato y las otras tres estan en consulta haber si firman el contrato.</t>
  </si>
  <si>
    <t>Ajustar el cronograma del S4, en los tiempos de despliegue, las horas de ejecución por etapa y los costos. Tener en cuenta que las horas de ejecución deben coincidir con las horas del backlog y la estimación de esfuerzo del S4.</t>
  </si>
  <si>
    <t>Observacion (14/05/2021):
El ingeniero Cristian Villanueva envia la ultima version del cronograma de la solicitud 4 BNOPI por correo electronico el dia 14/05/2021 con asunto "cronograma S4"</t>
  </si>
  <si>
    <t>Sesión de trabajo Fabrica Externa</t>
  </si>
  <si>
    <t>Enviar la documentación de la arquitectura de los requerimientos 1 y 4 BNOPI.</t>
  </si>
  <si>
    <t>Luis Ortiz - Arquitecto de Software Mentor360</t>
  </si>
  <si>
    <t>El ingeniero Luis Ortiz espera enviar el documento de arquitectura de BNOPI 4 el dia 20/05/2021, ya que estuvo incapacitado y no pudo entregarlo antes. Para BNOPI 1 aun estaria pendiente.</t>
  </si>
  <si>
    <t>Realizar un documento con los errores e inconvenientes que surjan durante el desarrollo, para implementar acciones correctivas del código.</t>
  </si>
  <si>
    <t>Freddy Villamil – Desarrollador de Software Mentor 360
Cesar Augusto Correa – Desarrollador de Software Mentor 360
Mauricio Adachi– Desarrollador de Software Mentor 360</t>
  </si>
  <si>
    <t>Los desarrolladores de Mentor360 estan realizando este documento.</t>
  </si>
  <si>
    <t>Actualizar la matriz de control de BNOPI, definiendo los códigos de los casos de uso y resaltando los casos de uso que se encuentran cancelados.</t>
  </si>
  <si>
    <t>Deicy Robayo – Líder de Interventoría BETA GROUP</t>
  </si>
  <si>
    <t>Se valida en punto de control a las 5:30 pm del dia 30/04/2021 los casos de uso que estan cancelados y se actualizan los codigos para cada CU.</t>
  </si>
  <si>
    <t>Coordinar reunión con el ingeniero Manuel y el personal de Microsoft para que se generen escritorios virtuales de desarrollo y pruebas, para trabajar sobre estos mismos.</t>
  </si>
  <si>
    <t>Esta solicitud era un plan de contingencia para poder replicar el ambiente de desarrollo. Se entiende que una vez solucionado el inconveniente con el apoyo del ICBF, ya no es necesario esta solicitud</t>
  </si>
  <si>
    <t>Validar el sprint backlog de BNOPI 4 en función de la estimación de esfuerzos, tiempo, costos de ejecución y el personal que desarrollara, para que pueda ser aprobado por la interventoría.</t>
  </si>
  <si>
    <t>06-05-2021: Se define un plan de acción por parte del ICBF donde asume el desarrollo de 8 requerimientos del requerimiento 4 y se solicita la actualización del product Backlog, cronograma, estimación de esfuerzos.
07-05-2021: Se realiza sesión conjunta con los ingenieros, Rosa Angelina Perez, Luz Yadira Velosa, Cristian Villanueva y Deicy Robayo generando la estimación de esfuerzo, teniendo en cuenta la eliminación de los 8 casos de usos asumidos por el ICBF</t>
  </si>
  <si>
    <t>Validar la documentación por requerimiento (SUIN, MiCAV, BNOPI 1 y 4) que iria en la etapa “pruebas y despliegue en producción”.</t>
  </si>
  <si>
    <t>Cristian Villanueva – Gerente de Proyecto Mentor360</t>
  </si>
  <si>
    <t>03-05-2021:La interventoria hace una presentacion de los entregables técnicos del contratista (Mentor 360) de acuerdo a la ficha de condiciones técnicas . Mentor 360 recibe la información para que alinien sus procesos en conjunto con la interventoría.
12-05-2021: La ingeniera Margarita Torres envia los entregables por etapa para las solicitudes BNOPI 1y 4, SUIN, MiCAV y BETTO por correo electronico el dia 12/05/2021 con asunto "Matriz de responsabilidades y entregables"</t>
  </si>
  <si>
    <t>Enviar el cronograma de la solicitud 1 BNOPI y 2 SUIN para su respectiva validación y aprobación.</t>
  </si>
  <si>
    <t>02/05/2021: Se entrega hoja de ruta de backlog y matriz de estimación alto nivel.
No han enviado cronograma de SUIN, porque indican que no tienen los recursos para iniciar el desarrollo.
06/05/2021: Se envia el cronograma de la solicitud 1 BNOPI</t>
  </si>
  <si>
    <t>Enviar la última versión de la matriz de estimación de esfuerzos con los cronogramas para la solicitud 4 BNOPI.</t>
  </si>
  <si>
    <t>07-05-2021: Se realiza sesión conjunta con los ingenieros, Rosa Angelina Perez, Luz Yadira Velosa, Cristian Villanueva y Deicy Robayo generando la estimación de esfuerzo, teniendo en cuenta la eliminación de los 8 casos de usos asumidos por el ICBF.
10-05-2021: El ingeniero Cristian Villanueva envia la ultima version del cronograma lo envia el 14/05/2021.</t>
  </si>
  <si>
    <t>Enviar la estimación de esfuerzos de SUIN, donde se sintetice la carga porcentual de trabajo que presenta para cada rol.</t>
  </si>
  <si>
    <t>El ingeniero Cristian Villanueva envia la estimacion de SUIN el dia 14/05/2021 por correo electronico con asunto "ESTIMACION suin"</t>
  </si>
  <si>
    <t>Enviar un documento donde se establezca la cantidad de recursos que se necesitan para las cinco solicitudes (SUIN, MiCAV, BNOPI 1 y 4 y BETTO)</t>
  </si>
  <si>
    <t>Cristian Villanueva – Gerente de Proyectos Mentor360
Luz Yadira Velosa – Contratista ICBF</t>
  </si>
  <si>
    <t>Validar con el ingeniero Cristian Villanueva y Roberto Betancur</t>
  </si>
  <si>
    <t>Enviar el acta por correo diariamente con los compromisos de la reunion de seguimiento diario de las 7am con fecha de entrega, personal responsable, el modo de entrega y el lugar.</t>
  </si>
  <si>
    <t>La interventoria no ha enviado los correos de los compromisos que quedan de los Dailys</t>
  </si>
  <si>
    <t>Ajustar el cronograma de la solicitud S4 BNOPI, según las horas de matriz de estimación de esfuerzos, el % de avance en el desarrollo, adjuntar la hoja de ruta y el nuevo caso de uso que va a trabajar mentor (262).</t>
  </si>
  <si>
    <t>El ingeniero Cristian Villanueva envia la ultima version del cronograma del S4 por correo electronico el dia 14/05/2021 con asunto "Cronograma S4"</t>
  </si>
  <si>
    <t>Validar el avance de los casos de uso 297, 298, 283, 268, 295, 280, 269 y 294, a los cuales se le realizaran pruebas unitarias y funcionales.</t>
  </si>
  <si>
    <t>Estos casos de uso se estan realizando pruebas unitarias y funcionales, se informara el dia 18/05/2021 el avance de las pruebas para estos CU.</t>
  </si>
  <si>
    <t>validar los casos de uso que presentan la misma complejidad del caso de uso 262, para reemplazarlo por uno de los que desarrollara el ICBF.</t>
  </si>
  <si>
    <t>En reunion de punto de control del dia 10/05/2021 a la 1:30 PM, se decide que el CU que se reemplazara por el 262 sera el CU 299.</t>
  </si>
  <si>
    <t>Ajustar y entregar el diseño gráfico de SUIN según los archivos editables que entrego el ingeniero Ricardo Velásquez.</t>
  </si>
  <si>
    <t>Esta propuesta espera enviarse el 18/05/2021</t>
  </si>
  <si>
    <t>Ajustar la matriz de estimación donde se debe incluir los 72 casos de uso estimados para SUIN.</t>
  </si>
  <si>
    <t>El ingeniero Cristian Villanueva envia la matriz de estimacion de esfuerzo de SUIN por correo electronico el dia 14/05/2021 con asunto "estimacion SUIN"</t>
  </si>
  <si>
    <t>Validar en reunión técnica como se van a agrupan los 22 reportes de BNOPI en el cronograma y la matriz de estimación de esfuerzo para la solicitud 4 BNOPI.</t>
  </si>
  <si>
    <t>ICBF
INTERVENTORIA
MENTOR360</t>
  </si>
  <si>
    <t>Validar con el ingeniero Cristian Villanueva</t>
  </si>
  <si>
    <t>Entregar el documento de arquitectura de BNOPI con la sección de requerimientos no funcionales.</t>
  </si>
  <si>
    <t>Luis Ortiz – Arquitecto de Software Mentor360</t>
  </si>
  <si>
    <t>El ingeniero Luis Ortiz espera enviar el documento de arquitectura de BNOPI 4 el dia 20/05/2021, ya que estuvo incapacitado y no pudo entregarlo antes.</t>
  </si>
  <si>
    <t>Realizar y entregar el documento de arquitectura de SUIN.</t>
  </si>
  <si>
    <t>El ingeniero Luis Ortiz trabajara sobre el documento de arquitectura de SUIN una vez entregue el documento de arquitectura de BNOPI.</t>
  </si>
  <si>
    <t>Realizar la propuesta de los reportes para SUIN para presentarlo a los funcionales y dar la aprobación.</t>
  </si>
  <si>
    <t>Rafael Rodriguez - Diseñador Mentor360</t>
  </si>
  <si>
    <t>Enviar la propuesta grafica de SUIN</t>
  </si>
  <si>
    <t>Blanca Lilia García - Scrum Master Mentor360</t>
  </si>
  <si>
    <t>Comite Seguimiento N° 30_INTEVENTORÍA</t>
  </si>
  <si>
    <t>Entregar el paquete con los 5 artefactos, Sprint Backlog, Matriz de estimación, Cronograma por sprint con sus recursos, matriz de riesgos y acta de aprobación de S3 MiCAV 5pm</t>
  </si>
  <si>
    <t>Deicy Robayo – Interventoría</t>
  </si>
  <si>
    <t xml:space="preserve">10/09/2021: Cerrada la entrega de los artefactos de S1, S2 y S3
</t>
  </si>
  <si>
    <t>Entregar el paquete con los 5 artefactos, Sprint Backlog, Matriz de estimación, Cronograma por sprint con sus recursos, matriz de riesgos y acta de aprobación de S1 BNOPI</t>
  </si>
  <si>
    <t>Entregar el paquete con los 5 artefactos, Sprint Backlog, Matriz de estimación, Cronograma por sprint con sus recursos, matriz de riesgos y acta de aprobación de S2 SUIN</t>
  </si>
  <si>
    <t>Entregar el paquete con los 5 artefactos, Sprint Backlog, Matriz de estimación, Cronograma por sprint con sus recursos, matriz de riesgos y acta de aprobación de S4 BNOPI</t>
  </si>
  <si>
    <t>08/09/2021: el ingeniero Luis Vergara envia la informacion solicitada a la interventoria BETA GROUP. Asunto: Solicitud_N_4_BNOPI_14042021 - Solicitud_N_1_BNOPI_22012021
14/09/2021: Reunion entre interventoira y Mentor360 para validar artefactos de estimacion de S4
27/09/2021: A la fecha no se ha cerrado la actividad por parte de mentor360
01/10/2021: Se realiza reunión de conciliacion de horas y recursos entre Mentor360 y la intervnetoría solicitando a Mentor360 que envíe el cronograma que sea consistente con el proyecto, lo anterior actividad necesaria para dar cierre al compromiso</t>
  </si>
  <si>
    <t>Entregar las actas generales de los artefactos con los ajustes solicitados por la supervisora del contrato para la firma.</t>
  </si>
  <si>
    <t>12/10/2021: Mentor360 debe informacion del sprint backlog S4
14/10/2021: Se envia correo con los artefactos del proyecto a la interventoria BETA GROUP. Asunto: Relación de documentos de Estimación solicitudes 1-2-3-4</t>
  </si>
  <si>
    <t>Estructurar nuevamente el informe del posible incumplimiento con mas evidencias al respecto, con el fin de que sea un documento más claro y con más fuerza.</t>
  </si>
  <si>
    <t>Marisol Parra – Interventoría</t>
  </si>
  <si>
    <t xml:space="preserve">30/09/2021: El ingeniero Roberto Garcia emite las evidencias del posible incumplimiento con asunto "Fwd: Faltantes documento posible incumplimiento".
</t>
  </si>
  <si>
    <t>Enviar la retroalimentación del informe de ejecución del mes de mayo de Mentor360 sobre las 3pm</t>
  </si>
  <si>
    <t>Hisnardo Ubaque – ICBF</t>
  </si>
  <si>
    <t>09/09/2021: Se recibe el concepto del recibido a satisfaccion por parte de la supervison del contrato (ICBF)</t>
  </si>
  <si>
    <t>Seguimiento al requerimiento S1 - BNOPI Sprint 1</t>
  </si>
  <si>
    <t>Mentor360 debe remitir el 100% los casos de uso 238, 239, 289, 362 y 363 ajustados a la interventoría en su versión final.</t>
  </si>
  <si>
    <t>Juan Carlos Quebraolla Mentor360</t>
  </si>
  <si>
    <t>29/09/2021: Mentor entrega nueva versión de casos de uso finales</t>
  </si>
  <si>
    <t>La interventoría entrega observaciones o aval de los casos de uso 240, 243, 260, 267, 272, 370, 274, 364 y 390.</t>
  </si>
  <si>
    <t>Interventoría Técnica – Beta Group</t>
  </si>
  <si>
    <t>10/09/2021: Se programa reunión de revisión conjunta de casos de uso
 13/09/2021: Se revisan casos de uso con el el equipo de Mentor360
 14/09/2021: Mentorentrega casos de uso 238,239,289,362,363
 15/09/2021: Interventoría devulve observaciones de casos de uso 238, 240, 289, 362 y 363
 17/09/2021: Entrega de Casos de Uso a interventoría
 22/09/2021: Interventoria devuelve observaciones de los documentos 238, 239, 240, 262, 289, 362 y 363. No se han recibido mas casos de uso.
 22/09/2021: Scrum Master devuelve observaciones de las observaciones
 24/09/2021: Interventoría informa respuesta a las observaciones de Mentor360
 24/09/2021: Mentor360 devuelve nuevos documentos y observaciones
 29/09/2021: Mentor360 entrega nueva version de casos de uso oficial para entregar a ICBF 267, 272, 274, 364, 370 y 390. Adicionalmente 243 y 260: No se entrega casos de uso 240,</t>
  </si>
  <si>
    <t>Mentor360 debe remitir el 100% el caso de uso 263 ajustado a la interventoría en su versión final.</t>
  </si>
  <si>
    <t>Juan Carlos Quebraolla -Mentor360</t>
  </si>
  <si>
    <t>10/09/2021: Mentor360 entrega casos de uso austados en mesa tecnica el 10/09/2021</t>
  </si>
  <si>
    <t>Mentor360 entregará a la interventoría los documentos correspondientes a los casos de uso 243, 260 y 263 ajustados</t>
  </si>
  <si>
    <t>Mentor360 entrega el documento de instalación y los artefactos para hacer despliegue en ambiente de Aceptación, antes del mediodía</t>
  </si>
  <si>
    <t>10/09/2021:Mentor360 entrega artefactos y Manual
 15/09/2021: Mentor360 e ICBF no han logrado el despliegue de los casos de uso. ICBF indica que no son claros los objetos.
 16/09/2021: ICBF entrega nueva rama hija para hacerespliegue
 17/09/2021: Mentor360 informa estar avanzando en el despliegue
 20/09/2021: Mento360 envia objetos de despliegue.
 20/09/2021: Mento360 solciiata limpiar la rama de aceptacion
 20/09/2021: ICBF limpia rama de aceptación
 21/09/2021: ICBF entrega usaurios de pruebas a Mentor360
 21/09/2021: Mentor360 solicita datos de prueba en la base de datos de aceptación
 28/09/2021: Mentor360 solicita ejecución de scripts en aceptación
 29/09/2021: Validacion de data cargada por medio de scripts entre Mentor360 e ICBF</t>
  </si>
  <si>
    <t>Disponilidad de ambiente Aceptación</t>
  </si>
  <si>
    <t>Cesar Salcedo - ICBF</t>
  </si>
  <si>
    <t>10/09/2021: Se indica que ICBF apoyado de Mentor360 despliegan en Aceptción (QA de ICBF)</t>
  </si>
  <si>
    <t>La nueva versión de cronograma, sprint backlog y estimación se remitirá el día 10/09/2021</t>
  </si>
  <si>
    <t>10/09/2021: Mentor360 envia la informacion solicitada a la interventoria</t>
  </si>
  <si>
    <t>Scripts de casos de uso avanzados por Mentor360</t>
  </si>
  <si>
    <t>10/09/2021: Mentor360 entrega scripts casos de uso 243, 260, 263
 13/09/2021: ICBF solicita nuevamente envió de objetos
 28/09/2021: Se envían nuevos scripts por parte de Mentor360</t>
  </si>
  <si>
    <t>La interventoría entrega observaciones o aval de los casos de uso que Mentor360 entrega el 13/09/2021.</t>
  </si>
  <si>
    <t>15/09/2021: Interventoría devuelve observaciones de casos de uso 238, 240, 289, 362 y 363</t>
  </si>
  <si>
    <t>Mentor360 entrega artefactos para despliegue en ambiente de aceptación de la Entrega 2</t>
  </si>
  <si>
    <t xml:space="preserve">30/09/2021: Mentor360 informa que no se realiza la actividad hasta no tener los casos de uso de la Entrega 1 en estado ok en el ambiente 
</t>
  </si>
  <si>
    <t>ICBF despliega el desarrollo en ambiente de aceptación de la Entrega 2</t>
  </si>
  <si>
    <t>Equipo de Despliegue ICBF</t>
  </si>
  <si>
    <t xml:space="preserve">30/09/2021: Mentor360 informa que no se realiza la actividad hasta no tener los casos de uso de la Entrega 1 en estado ok en el ambiente </t>
  </si>
  <si>
    <t>Mentor360 entrega las evidencias de las pruebas unitarias y pruebas funcionales en ambiente de QA de los casos de uso 272, 274, 370 y 390 (Mentor30 indica que de ser posible entregará el 100% de los casos de los casos de uso de la entrega 2, en caso contrario entregará el 28/09/2021).</t>
  </si>
  <si>
    <t>30/09/2021: Mentor 360 envía información de escenarios de pruebas en correo con asunto Compromiso entrega CU y Escenarios de prueba segunda entrega
04/10/2021: Interventoría emite observaciones de la documentación entregada
05/10/2021: interventoría envía observaciones de documentación
O7/10/2021: Mentor360 entregará subsanación de observaciones de pruebas funcionales del 272 y 274 el 08/10/2021. Mentor360 aclara que el MER se entregó por parte del ICBF el 06/10/2021.
07/10/2021: Mentor 360 entrega documentación
11/10/2021: Interventoría envía observaciones de documentación
11/10/2021: Interventoría envía observaciones de documentación EP
12/10/2021: Mentor 360 entrega documentación
13/10/2021: Interventoría valida ok los documentos de pruebas de los cus 243, 260, 263, 362, 238, 239, 240,289, 363, 364y 267. Fata entrega de 274. Mentor360 entrega que por dudas técnicas no entrega 272, 370 y 390</t>
  </si>
  <si>
    <t>Mentor360 asegura ambiente de aceptación de la Entrega 2</t>
  </si>
  <si>
    <t>Cumplido</t>
  </si>
  <si>
    <t>30/09/2021: Mentor360 informa que no se realiza la actividad hasta no tener los casos de uso de la Entrega 1 en estado ok en el ambiente
14/12/2021: actualmente, los artefactos estan en el ambiente de pruebas, a la espera de que el ICBF designe el ambiente al cual se van a subir los artefactos.
"23/12/2021: se realiza reunión con el ingeniero Edgar Mogollon, en donde se despliegan los casos de uso de la solicitud 1 BNOPI: N° 238, 239, 272, 363, 364, 240, 267, 289, 362 y 370 y de la solicitud 4 BNOPI: 258, 307, 308, 309, 310, 312, 313, 314, 315,
316, 317, 318, 319, 320, 321 y 323."</t>
  </si>
  <si>
    <t>Se realizan pruebas de aceptación con usuarios funcionales de la Entrega 2</t>
  </si>
  <si>
    <t>Carlos Miranda - Mentor360</t>
  </si>
  <si>
    <t>El ICBF despliega el desarrollo en ambiente de Aceptación de la Entrega 1</t>
  </si>
  <si>
    <t>10/09/2021: ICBF inicia despliegue enviando solicitudes a Mentor360
13/09/2021: Mentor360 e ICBF no han logrado el despliegue de los casos de uso. ICBF indica que no son claros los objetos.
21/09/2021: ICBF debe proveer la data insumo de las pruebas de los casos de uso 243, 260 y 263
28/09/2021: Mentor360 solicita ejecución de scripts en aceptación
29/09/2021: Validacion de data cargada por medio de scripts entre Mentor360 e ICBF
29/09/2021: Se finaliza desp´liegue en ambiente de aceptacion</t>
  </si>
  <si>
    <t>Mentor360 valida e informa del estado del ambiente de aceptación de la Entrega 1</t>
  </si>
  <si>
    <t>Carlos Miranda – Mentor360</t>
  </si>
  <si>
    <t>21/09/2021: ICBF debe proveer la data insumo de las pruebas de los casos de uso 243, 260 y 263
29/09/2021: Validacion de data cargada por medio de scripts entre Mentor360 e ICBF
30/09/2021: Mentor solicita cambio de texto de  compromiso antes:"Mentor360 asegura el ambiente de aceptación de la Entrega 1"
30/09/2021: Mentor360 se compromete a  envíar correo informativo el el 30/09/2021
05/10/2021: Por medio de correo</t>
  </si>
  <si>
    <t>Se realizarán pruebas en ambiente de aceptación con usuarios funcionales y el QA de Mentor360 de la Entrega 1</t>
  </si>
  <si>
    <t>Carlos Miranda – Mentor360
 Usuarios Funcionales ICBF</t>
  </si>
  <si>
    <t>13/09/2021 
 17/09/2021</t>
  </si>
  <si>
    <t>21/09/2021: Ala fecha no se ha desplegado en aceptación
 29/09/2021: A la fecha no existe depliegue en aceptación</t>
  </si>
  <si>
    <t>Interventoría valida los documentos de pruebas para paso a aceptación de la Entrega 2</t>
  </si>
  <si>
    <t>13/09/2021: Interventoría devuelve documentos con observaciones
14/09/2021: Mentor360 entrega documentos actualizados
14/09/2021: Interventoría devuelve documentos con observaciones
17/09/2021: Reunión de explicación de formatos por parte de interventoría. Reenvió de correos de documentos ejemplo enviados por el ICBF
29/09/2021: Interventoría no ha recibido información del asunto
30/09/2021: Mentor360 envía datos de pruebas en correo Compromiso entrega CU y Escenarios de prueba segunda entrega
05/10/2021: interventoría envia observaciones de documentacion
07/10/2021: Mentor 360 entrega documentación 
11/10/2021: Interventoría envia observaciones de documentación
11/10/2021: Interventoría envia observaciones de documentación EP
12/10/2021: Mentor 360 entrega documentación 
13/10/2021: Interventoría valida ok los documentos de pruebas de los cus 243, 260, 263, 362, 238, 239, 240,289, 363, 364y 267. Fata entrega de 274. Mentor360 entrega que por dudas técnicas no enrega 272, 370 y 390</t>
  </si>
  <si>
    <t>Acta78 Seguimiento S2_SUIN_20210910</t>
  </si>
  <si>
    <t>Ajustar Presentación fecha de entregables, situaciones relevantes (dejar la del 10/08/2021, 25/08/2021, 30/08/2021</t>
  </si>
  <si>
    <t>Blanca García - Mentor360</t>
  </si>
  <si>
    <t>10/09/2021: Se ajusta presentación en la reunión</t>
  </si>
  <si>
    <t>Revisión de Modelo Entidad Relación</t>
  </si>
  <si>
    <t>13/09/2021: Observaciones de interventoría</t>
  </si>
  <si>
    <t>Resolución de problema de Kubernet en ambiente de desarrollo</t>
  </si>
  <si>
    <t>Equipo Despliegue ICBF</t>
  </si>
  <si>
    <t>13/09/2021:  Se soluciona problema de Kubernet, y se genera nuevo error de PIPELINE</t>
  </si>
  <si>
    <t>Interventoría entrega observaciones del Modelo Entidad Relación</t>
  </si>
  <si>
    <t>Interventoría Técnica — Beta Group</t>
  </si>
  <si>
    <t>13/09/2021: Interventoría entrega observaciones del Modelo Entidad Relación</t>
  </si>
  <si>
    <t>Mentor360 dará respuesta a la fecha en la que contará con el equipo completo para el S print2</t>
  </si>
  <si>
    <t>Product Owner — Mentor360</t>
  </si>
  <si>
    <t>13/09/2021: Mentor360 informa que cuenta con la disponibilidad de todo el equipo de SUIN.</t>
  </si>
  <si>
    <t>Incluir en la reunión de seguimiento el monitoreo de los riesgos altos</t>
  </si>
  <si>
    <t>16/09/2021: Se incluye en la presentacion y se muestra en la seguiente reunion de seguimiento SUIN.</t>
  </si>
  <si>
    <t>Acta79_Seguimiento_MiCAV_20210913</t>
  </si>
  <si>
    <t>79A</t>
  </si>
  <si>
    <t>Interventoría entregará las observaciones al documento de arquitectura.</t>
  </si>
  <si>
    <t>14/09/2021: Observaciones enviadas por interventoría</t>
  </si>
  <si>
    <t>Mentor360 generará nueva versión de cronograma, sprint backlog y estimación sin caso de uso 76.</t>
  </si>
  <si>
    <t>Scrum Master – Mentor360</t>
  </si>
  <si>
    <t>13/09/2021: Alejandro Amaya entrega de Cronograma, estimación y sprint backlog
 21/09/2021: Se generan actas entre interventoría y Mentor360</t>
  </si>
  <si>
    <t>Mentor360 dará respuesta a la fecha en la que contará con el Product Owner de la solicitud.</t>
  </si>
  <si>
    <t>22/09/2021: Aun no han asignado PO
 27/09/2021: Ingresa Julian Leonardo Garía Garzon como PO de la solicitud.</t>
  </si>
  <si>
    <t>Mentor360 envía actualización de Modelo Entidad Relación</t>
  </si>
  <si>
    <t>14/09/2021: Correo enviado por Alejandro Amaya
 15/09/2021: Devuelto con observaciones por interventoría</t>
  </si>
  <si>
    <t>Generar estado de entregables en un solo cuadro</t>
  </si>
  <si>
    <t>16/09/2021: Ajustado en la presentación</t>
  </si>
  <si>
    <t>Correo - Solicitud_N_3_MiCAV_26032021 - Solicitud Aprovisionamiento Ambiente Desarrollo</t>
  </si>
  <si>
    <t>Luis Ortiz - Mentor360</t>
  </si>
  <si>
    <t>14/09/2021: Se verifica con arquitecto de Mentor y confirman que les queda clara la información y acceden sin inconveniente al ambiente, con su usuario y el de los desarrolladores.</t>
  </si>
  <si>
    <t>Mentor360 generará nueva versión de cronograma, sprint backlog estimación sin caso de uso 76.</t>
  </si>
  <si>
    <t>Scrum Máster — Mentor360</t>
  </si>
  <si>
    <t>Mentor entrego ayer</t>
  </si>
  <si>
    <t>MENTOR360 envía actualización de Modelo Entidad Relación</t>
  </si>
  <si>
    <t xml:space="preserve">Mentor entrega modelo entidad realacion </t>
  </si>
  <si>
    <t>Enterventoria envia observaciones del documento de aerquitectura</t>
  </si>
  <si>
    <t>Acta79B_Artefactos Necesarios para facturación Mayo - junio</t>
  </si>
  <si>
    <t>79B</t>
  </si>
  <si>
    <t>Entregar la matriz de obligaciones del mes de mayo/2021 para revisión de Interventoría a las 4 pm</t>
  </si>
  <si>
    <t>LUIS GABRIEL VERGARA GERENTE DE PROYECTO
 MENTOR360</t>
  </si>
  <si>
    <t>10/09/2021: Se entrega la matriz de obligaciones sobre las 6pm</t>
  </si>
  <si>
    <t>Entregar el informe de Junio/2021 ajustado — 11 pm</t>
  </si>
  <si>
    <t>11/09/2021: Se envia informe de junio a la interventoria por parte del Ingeniero Luis Gabriel Vergara</t>
  </si>
  <si>
    <t>De acuerdo a la completitud de la matriz de obligaciones del mes de mayo/2021 de Mentor360, interventoria dara el concepto de aprobacion de la facturacion del mes de mayo/2021</t>
  </si>
  <si>
    <t>YENI MARCELA ARCOS CASAS - GERENTE DE INTERVENTORÍA</t>
  </si>
  <si>
    <t>13/09/2021: Interventoria emite correo electronico con la No aprobación de la facturación del mes de mayo.</t>
  </si>
  <si>
    <t>Revisión conjunta de la matriz del informe del mes de Junio/2021 de Mentor360 y entrega al ICB.</t>
  </si>
  <si>
    <t>28/09/2021: Margarita Torres emite la matriz subsanada</t>
  </si>
  <si>
    <t>ICBF entrega aprovisionamiento de ambiente de aceptación</t>
  </si>
  <si>
    <t>Equipo SRT - ICBF</t>
  </si>
  <si>
    <t>29/09/2021: Mentor360 informa problemas de despliegue en ambiente de aceptación
11/10/2021: el ing Juan indica que el ICBF esta presentando conflictos con lo desarrollado por Mentor360, por lo que deben volver a desplegar lo desarrollado. 
04/10/2021: Se finaliza la configuracion de ambientes a conformidad de Mentor360</t>
  </si>
  <si>
    <t>Los 9 casos de uso restantes del sprint2 deben estar aprobados y firmados en consideración que el sprint inicia el 16/09/2021</t>
  </si>
  <si>
    <t>Analista Funcional - Mentor360
 Equipo funcional ICBF</t>
  </si>
  <si>
    <t>21/09/2021: Interventoría emite observaciones de los casos de uso
 22/09/2021: Los casos de uso ya están aprobados por usuarios funcionales, se encuentran en ajustes por validación de interventoría</t>
  </si>
  <si>
    <t>Interventoría entrega casos de uso 18 y 19 validados.</t>
  </si>
  <si>
    <t>13/09/2021: No se encuentran en la carpeta
14/09/2021: Devueltos por interventoría para validar entradas y salidas y eliminar control de revisiones
15/09/2021: Entrega de nueva versión de Mentor360
21/09/2021: Devueltos por interventoría
27/09/2021: Interventoría devuelve observaciones de casos de uso
30/09/2021: Mentor360 el 30/09/2021 entregará los ajustes de los casos de uso de acuerdo con las observaciones de interventoría
01/10/2021: Mentor entrega casos de uso a interventoría
05/10/2021: Los casos de uso son firmados por interventoría</t>
  </si>
  <si>
    <t>22/09/2021: Aun no han asignado PO
27/09/2021: Ingresa Julian Leonardo Garía Garzon como PO de la solicitud.</t>
  </si>
  <si>
    <t>Analista Funcional - Mentor360 Equipo funcional ICBF</t>
  </si>
  <si>
    <t>Entrega del informe de Junio/2021 junto con la matriz de obligaciones de Mentor360 de acuerdo con los lineamientos establecidos para los meses anteriores</t>
  </si>
  <si>
    <t>15/10/2021: el ing Luis Vergara envia el informe subsanado a la interventoría para su revision.</t>
  </si>
  <si>
    <t xml:space="preserve">13/09/2021: No se encuentran en la carpeta
14/09/2021: Devueltos por interventoría para validar entradas y salidas y eliminar control de revisiones
15/09/2021: Entrega de nueva versión de Mentor360
21/09/2021: Devueltos por interventoría
27/09/2021: Interventoría devuelve observaciones de casos de uso
30/09/2021: Mentor360 el 30/09/2021 entregará los ajustes de los casos de uso de acuerdo con las observaciones de interventoría
01/10/2021: Mentor entrega casos de uso a interventoría
05/10/2021: Los casos de uso son firmados por interventoría
</t>
  </si>
  <si>
    <t>Comite Seguimiento N° 31_INTEVENTORÍA</t>
  </si>
  <si>
    <t xml:space="preserve">Enviar respuesta al comunicado enviado por Mentor360 el 7 de septiembre de 2021, referente a la no asistencia a las reuniones de avance del proyecto </t>
  </si>
  <si>
    <t xml:space="preserve">ROBERTO GARCIA - REPRESENTANTE LEGAL </t>
  </si>
  <si>
    <t>14/09/2021: Reunion entre interventoira y Mentor360 para validar artefactos de estimacion de S4
16/09/2021: Roberto Garcia emite Oficio NO Asistencia a las Reuniones Avance del Proyecto</t>
  </si>
  <si>
    <t xml:space="preserve">Dar una fecha de entraga para enviar el documento del posible incumplimiento </t>
  </si>
  <si>
    <t>15/09/2021: El ingeniero roberto Garcia informa por correo electronico de asunto "" que el documento del posible incumplimiento sera presentado el dia 24 de septiembre</t>
  </si>
  <si>
    <t>Acta83 Seguimiento al Requerimiento S3 - MiCAV Sprint 1 16092021</t>
  </si>
  <si>
    <t>Mentor360 entregará los contratos de interacción de aplicación SEAC, resultado de las reuniones de arquitectura.</t>
  </si>
  <si>
    <t xml:space="preserve">30/09/2021: Reprogramada por Mentor360 para 08/10/2021
13/10/2021: A la fecha la interventoría no ha recibido la información
15/10/2021: Se entregaron completos los de SIM, los de MTs están incompletos y de Seac no se han entregado, ya que se estan realizando reuniones de arquitectura para la definicion de su funcionalidad.
29/10/2021: El ingeniero Luis Ortiz solicita reunion con el ICBF para validacion de los contrats SEAC.
11/11/2021: En reunion de seguimiento MiCAV, se decidio que se van a gestionar los contratos con el equipo de desarrollo.
1/12/2021: Se contrato al arquitecto de Software yse esta a la espera de la socializacion de los contratos.
06/12/2021: se entrego la nueva version de los contratos, pero se devolvieron por temas funcionales. Se estan ajustando. </t>
  </si>
  <si>
    <t>Acta84_ SEGUIMIENTO AL REQUERIMIENTO S1 – BNOPI Sprint 1 20210916</t>
  </si>
  <si>
    <t>ICBF entregará a Mentor360 el modelo entidad relación de la manifestación de interés para el desarrollo de los casos de uso 272, 370 y 390.</t>
  </si>
  <si>
    <t>Equipo de Desarrollo - ICBF</t>
  </si>
  <si>
    <t>23/09/2021: ICBF entregará el modelo entidad relación el 24/09/2021
15/10/2021: El ICBF entrego el MER der la MI con informacion incompleta.
03/11/2021: El ICBF no ha enviado la infromacion solicitada.</t>
  </si>
  <si>
    <t>Acta82_Seguimiento al Requerimiento s2 - SUIN Sprint 1 y sprint 2 16092021</t>
  </si>
  <si>
    <t>Se realizará punto de control a las 11:30 am entre PMO, Mentor360 e Interventoría.</t>
  </si>
  <si>
    <t>PMO ICBF</t>
  </si>
  <si>
    <t>16/09/2021: Se realiza el punto de control para validación de estado de ambientes</t>
  </si>
  <si>
    <t>Mentor360 entrega información de pruebas no funcionales de acuerdo con reunión realizada con los arquitectos del ICBF 14/09/2021.</t>
  </si>
  <si>
    <t>Product Owner – Mentor360</t>
  </si>
  <si>
    <t>17/09/2021: Mentor360 entrega de Excel con información de pruebas no funcionales propuestas</t>
  </si>
  <si>
    <t>Mentor360 entrega información de pruebas de calidad de los Sprint1 y Sprint2.</t>
  </si>
  <si>
    <t>22/09/2021: Mentor informa que se han finalizado las pruebas de Sprint1. 
 22/09/2021: El Sprint2 no se ha finalizado porque el caso de uso 21 no se ha finalizado el desarrollo. Mentor 360 indica que el caso de uso 21 e extenso y por lo tanto no se ha finalizado a la fecha.
 29/09/2021: M;entor360 informa que la documentación y las pruebas han sido terminadas</t>
  </si>
  <si>
    <t>Mentor360 informará el resultado del despliegue en ambiente de desarrollo Sprint1. También realizará despliegue en desarrollo de Sprint 2 de acuerdo con plan de trabajo de este.</t>
  </si>
  <si>
    <t>16/09/2021: Mentor360 indica que de debe crear un nuevo AKS.
 19/09/2021: Trabajo entre Mentor360 e ICBF de errores presentados
 23/09/2021: Mentor360 informará el estado de los ambientes de desarrollo y aceptación, después de despliegue de desarrollo.
 29/09/2021: A la fecha no esta disponible el ambiente de aceptación</t>
  </si>
  <si>
    <t>ICBF informara el componente de Sharepoint requerido para el ambiente QA.</t>
  </si>
  <si>
    <t>Equipo de despliegue - ICBF</t>
  </si>
  <si>
    <t>16/09/2021: Mentor360 crea sitio de Sharepoint para QA</t>
  </si>
  <si>
    <t>Mentor360 entregará despliegue del desarrollo en ambiente de QA.</t>
  </si>
  <si>
    <t>20/09/2021: Desplegado desarrollo en QA</t>
  </si>
  <si>
    <t>Mentor360 presentara demo de avance de desarrollo de MICAV.</t>
  </si>
  <si>
    <t>Alejandro Amaya — Scrum Máster</t>
  </si>
  <si>
    <t>20/09/2021: Se realiza presentación al Ingeniero Alvaro y la ingeniera Rosa en vivo</t>
  </si>
  <si>
    <t>Mentor360 despliega el desarrollo en ambiente de desarrollo de ICBF.</t>
  </si>
  <si>
    <t>20/09/2021: Desplegado en ambiente de desarrollo</t>
  </si>
  <si>
    <t>Mentor360 entrega el documento de arquitectura relación ajustado de acuerdo con las observaciones del 14/09/2021.</t>
  </si>
  <si>
    <t>22/09/2021: Entregado por arquitecto y enviado a ICBF</t>
  </si>
  <si>
    <t>Mentor360 e interventoría entrega acta de version2 de Sprint con documentación de sprint backlog, estimación de esfuerzo cron rama.</t>
  </si>
  <si>
    <t>21/09/2021: Se generan actas entre interventoría y Mentor360</t>
  </si>
  <si>
    <t>Mentor360 e interventoría entrega acta de version2 de Sprint2 con documentaci6n de sprint backlog, estimación de esfuerzo cron rama.</t>
  </si>
  <si>
    <t>Mentor360 entregará los contratos de interacción de aplicación SIM, resultado de las reuniones de arquitectura.</t>
  </si>
  <si>
    <t>29/09/2021: Se envia la informacion de los contratos de SIM a la interventoria</t>
  </si>
  <si>
    <t>Mentor360 entregará los contratos de interacción de aplicación MTS, resultado de las reuniones de arquitectura.</t>
  </si>
  <si>
    <t>30/09/2021: Reprogramada por Mentor360 para 08/10/2021
12/10/2021: Mentor360 entrega la descripción de los servicios de integracion de MICAV - MTS (2 contratos de servicios)</t>
  </si>
  <si>
    <t>Mentor360 va a crear nuevos changeset en la nueva rama (entregada por el ICBF el 13/09/2021) después de copiar el código.</t>
  </si>
  <si>
    <t>Juan Carlos Quebraolla – Mentor360</t>
  </si>
  <si>
    <t>21/09/2021: Se entrega los changeset para paso a ambiente de pruebas</t>
  </si>
  <si>
    <t>Mentor360 entrega 6 casos de uso</t>
  </si>
  <si>
    <t>17/09/2021: Mentor entrega 9 casos de uso, 238, 239, 240, 262, 289, 362 y 363
 22/09/2021: Interventoría devuelve observaciones de los documentos 238, 239, 240, 262, 289, 362 y 363
 24/09/2021: Mentor360 devuelve nuevos documentos y observaciones
 29/09/2021: Mentor360 entrega nueva versión de casos de uso oficial para entregar a ICBF 267, 272, 274, 364, 370 y 390. Adicionalmente 243 y 260: No se entrega casos de uso 240,</t>
  </si>
  <si>
    <t>24/09/2021: Mentor360 devuelve nuevos documentos y observaciones
 29/09/2021: Mentor360 entrega nueva versión de casos de uso oficial para entregar a ICBF 267, 272, 274, 364, 370 y 390. Adicionalmente 243 y 260: No se entrega casos de uso 240,</t>
  </si>
  <si>
    <t>Mentor360 entrega el desarrollo de los casos de uso 362, 239, 240 y 289</t>
  </si>
  <si>
    <t>23/09/2021: Mentor360 indica que ya están desarrollados y el 23/09/2021 se validaran y se realizarán las observaciones por parte de ICBF para establecer la entrega.</t>
  </si>
  <si>
    <t>Mentor360 entregará despliegue del desarrollo en ambiente de aceptación.</t>
  </si>
  <si>
    <t>22/09/2021: ICBF da respuesta solicitud de Mentor360 del 21/09/2021
 23/09/2021: Mentor360 informará el estado de los ambientes de desarrollo y aceptación, después de despliegue de desarrollo.
 29/09/2021: A la fecha no esta disponible el ambiente de aceptación
30/09/2021: ICBF y Mentor360 informan que el 30/09/2021 se realizarán nueva mesa técnica entre ICBF, Metor360 y Microsoft para solucionar problema de ambiente de aceptación
04/10/210: entregado</t>
  </si>
  <si>
    <t>Pruebas de aceptación con usuarios funcionales.</t>
  </si>
  <si>
    <t>Analista de Pruebas – Mentor360
 Usuarios Funcionales – ICBF
 Interventoría Técnica – Beta Group</t>
  </si>
  <si>
    <t>22/09/2021: Mentor360 esta en validación de ambiente de acuerdo a correo del ICBF del 23/09/2021: Se programan del 27 al 30 de septiembre en horario de 2 a 5 pm
29/09/2021: A la fecha no esta disponible el ambiente de aceptación
07/10/2021: Se finaliza el proceso de pruebas de aceptación de manera satisfactoria, se deben hacerpruebas de regresion de los casosde uso 21, 104,111 por temas de conectividad de aks para carga de archivos</t>
  </si>
  <si>
    <t>El 21/09/2021, Mentor entrega modelo entidad relación de acuerdo con las observaciones emitidas por interventoría el 13/09/2021.</t>
  </si>
  <si>
    <t>Luis Ortiz — Mentor360</t>
  </si>
  <si>
    <t>04/08/2021: se entrega primera version del MER
15/09/2021: Se envia el MER ajustado a la interventoría BETA GROUP.
21/09/2021: Se envia el MER nuevamente ajustado a la interventoría BETA GROUP. Pendiente revision y observaciones de la interventoría</t>
  </si>
  <si>
    <t>Mentor360 despliega el desarrollo en ambiente de QA de ICBF.</t>
  </si>
  <si>
    <t>Se realizarán pruebas en ambiente de QA con la PMO de ICBF.</t>
  </si>
  <si>
    <t>22/09/2021: No hay ambiente de QA
29/09/2021: Falta información de repositorio de código
30/09/2021: A la fecha se han realizado dos sesiones de pruebas entre Mentor360, PMO y usuarios funcionales en ambiente de desarrollo. Se reprograman pruebas en ambiente de QA para 06/10/2021.
Se relizaron 23 y 28 de septiembre</t>
  </si>
  <si>
    <t>Mentor360 entrega modelo entidad relación ajustado de acuerdo con las observaciones del 14/09/2021</t>
  </si>
  <si>
    <t>Mentor360 entrega el paquete de sprint 1 versión 2</t>
  </si>
  <si>
    <t>23/09/2021: Se evidencia que el acta no corresponde con la de la estimación
14/10/2021: El dia de ayer se entregan a la interventoría las ultimas actualizaciones de los documentos de BNOPI. Pendiente validacion por parte de la interventoría</t>
  </si>
  <si>
    <t>Acta85 Comité Seguimiento General Cto 1825-Mentor 360 17092021</t>
  </si>
  <si>
    <t>Facturación Mayo - El 17/09/2021, Mentor360 a las 1:00 p.m. entrega la matriz de obligaciones incluida en las 4 observaciones enviadas por interventoría.</t>
  </si>
  <si>
    <t>Gerente de Proyecto - Mentor 360</t>
  </si>
  <si>
    <t>24/09/2021: La supervisión informa que la actividad se ha finalizado</t>
  </si>
  <si>
    <t>Facturación Mayo - El 21/09/2021, la interventoría entrega a las 2:00 p.m. el paquete de facturación a ICBF, lo anterior bajo la premisa de entrega completa por parte de Mentor360 de la información siguiendo los lineamientos establecidos</t>
  </si>
  <si>
    <t>Gerente de Interventoría - Beta Group</t>
  </si>
  <si>
    <t>Facturacion Junio - El 20/09/2021, a las 8:00 am Mentor360 entrega el Informe a interventoría</t>
  </si>
  <si>
    <t>20/09/2021: Mentor360 entrega de informe actualizado en versión equivocada
 21/09/2021: Mentor360 entrega ajuste de documento en la versión correcta
Reprogramado</t>
  </si>
  <si>
    <t>Facturacion Junio - El 20/09/2021, a las 2:00 pm interventoría entrega observaciones de la matriz de obligaciones a Mentor360.</t>
  </si>
  <si>
    <t>20/09/2021: La interventoría emite observaciones de la matriz de obligaciones</t>
  </si>
  <si>
    <t>Facturacion Junio - El 21/09/2021, a las 11:59 pm Mentor360 entrega ajustada la matriz de obligaciones a interventoría.</t>
  </si>
  <si>
    <t>21/09/2021: Mentor360 entrega matriz de obligaciones actualizada</t>
  </si>
  <si>
    <t>Facturacion Julio - El 21/09/2021, Mentor360 entrega Planes de Socialización y Transferencia de conocimiento teniendo en cuenta los entregables que aplica para cada plan (manuales técnicos y manuales de usuario) de BNOPI S4 para dar cierre a la documentación de la solicitud.</t>
  </si>
  <si>
    <t>21/09/2021: Mento360 envía presentación de socialización
 21/09/2021: Interventoría envía un ejemplo de Plan )(información de ICBF) para que la información enviada sea ajustada</t>
  </si>
  <si>
    <t>Facturacion Julio - El 21/09/2021, a las 2:00 pm interventoría entrega a Mentor360 las validaciones de las actas del mes.</t>
  </si>
  <si>
    <t>21/09/2021: Interventoría entrega la información del compromiso</t>
  </si>
  <si>
    <t>Facturación Septiembre - El 14/10/2021, a las 2:00 pm Mentor360 e Interventoría revisión conjunta al paquete de facturación.</t>
  </si>
  <si>
    <t>Gerente de Interventoría - Beta Group
 Gerente de Proyecto - Mentor 360</t>
  </si>
  <si>
    <t>Faturación Agosto - El 24/09/2021, a las 2:00 pm interventoría entrega a Mentor360 las validaciones de las actas del mes.</t>
  </si>
  <si>
    <t>24/09/2021: Interventoria envia observacioens a la fabrica de Mentor360 de las actas del mes de Julio</t>
  </si>
  <si>
    <t>Facturacion Junio - El 21/09/2021, la interventoría entrega a las 2:00 p.m. el paquete de facturación a ICBF, lo anterior bajo la premisa de entrega completa por parte de Mentor360 de la información siguiendo los lineamientos establecidos.</t>
  </si>
  <si>
    <t>24/09/2021: Interventoría informa que la matriz de Obligaciones se encuentra validada por interventoría, falta la entrega de Mentor360 del informe de junio ajustado de acuerdo con las observaciones.
Reprogramado
29/10/2021: El informe fue aproba por parte de la interventoria y el recibido a satisfacción por parte del ICBF, se espera que el dia 29/10/2021, se pueda radicar la documentacion apra la facturacion del mes de junio de  2021.</t>
  </si>
  <si>
    <t>Facturación Septiembre - El 15/10/2021, la interventoría entrega a las 2:00 p.m. entrega el paquete de facturación a ICBF, lo anterior bajo la premisa de entrega completa por parte de Mentor360 de la información siguiendo los lineamientos establecidos.</t>
  </si>
  <si>
    <t>Faturación Agosto - El 1/10/2021, la interventoría entrega a las 2:00 p.m. entrega el paquete de facturación a ICBF, lo anterior bajo la premisa de entrega completa por parte de Mentor360 de la información siguiendo los lineamientos establecidos.</t>
  </si>
  <si>
    <t>Facturación Septiembre - El 07/10/2021, Mentor360 entrega informe mensual y matriz de obligaciones.</t>
  </si>
  <si>
    <t>Facturación Septiembre - El 13/10/2021, interventoría entrega observaciones del informe.</t>
  </si>
  <si>
    <t>Facturacion Julio - El 22/09/2021, a las 8:30 am Mentor360 e Interventoría realizan la conciliación de recursos, tiempos y costos de la facturación.</t>
  </si>
  <si>
    <t>24/09/2021: La interventoría indica que no se ha realizado la actividad debido a que no hay acta de aprobación de la estimación del Sprint1 del Solicitud_N_4_BNOPI_14042021. Se programa mesa de trabajo entre ICBF, Mentor360 para finalizar la actividad para el 29/09/2021 a las 10:00 a.m.
01/10/2021: Reunión entre interventoría y Mentor360 donde se evidencia inconsistencias de cronograma y en matriz de entregables de la solicitud.
02/10/2021: La ingeniera Margarita Torres comparte la lantilla de seguimiento de Julio ajustada</t>
  </si>
  <si>
    <t>Facturacion Julio - El 23/09/2021, al final del día Mentor360 entrega ajustada la matriz de obligaciones a interventoría.</t>
  </si>
  <si>
    <t>02/10/2021: La ingeniera Margarita Torres comparte la lantilla de seguimiento de Julio ajustada</t>
  </si>
  <si>
    <t>Facturacion Julio - El 23/09/2021, Mentor360 finaliza las actividades para dar cierre a la documentación técnica de BNOPI Sprint 1 de Solicitud_N_4_BNOPI_14042021 y actualización de documentación del paquete de facturación.</t>
  </si>
  <si>
    <t>Facturacion Julio - El 27/09/2021, a las 8:00 am Mentor360 entrega el Informe ajustado a interventoría.</t>
  </si>
  <si>
    <t>Facturacion Julio - Entre 27/09/2021, a partir de las 2:00 pm Mentor360 e Interventoría revisión conjunta al paquete de facturación.</t>
  </si>
  <si>
    <t>01/10/2021: Reunión entre interventoría y Mentor360 donde se evidencia inconsistencias de cronograma y en matriz de entregables de la solicitud.
02/10/2021: La ingeniera Margarita Torres comparte la lantilla de seguimiento de Julio ajustada</t>
  </si>
  <si>
    <t>Facturacion Julio - El 28/09/2021, la interventoría entrega a las 2:00 p.m. entrega el paquete de facturación a ICBF, lo anterior bajo la premisa de entrega completa por parte de Mentor360 de la información siguiendo los lineamientos establecidos.</t>
  </si>
  <si>
    <t>Faturación Agosto - El 23/09/2021, interventoría entrega observaciones del informe mensual.</t>
  </si>
  <si>
    <t>12/10/2021: Mentor360 entrega el informe el 06/10/2021 y la interventoría emite observaciones de ajustes.</t>
  </si>
  <si>
    <t>Faturación Agosto - o El 28/09/2021, a las 2:00 pm Mentor360 entrega ajustada la matriz de obligaciones a interventoría.</t>
  </si>
  <si>
    <t>02/10/2021: La ingeniera Margarita Torres - Mentor360 entrega la matriz de obligaciones a la interventoría</t>
  </si>
  <si>
    <t>Faturación Agosto - El 29/09/2021, a las 8:00 am Mentor360 entrega el Informe Mensual ajustado a interventoría</t>
  </si>
  <si>
    <t>06/10/2021: el ingeniero Luis Vergara entrega ajustado el informe mensual de agosto a la interventoría</t>
  </si>
  <si>
    <t>Faturación Agosto - El 30/09/2021, a las 8:00 am Mentor360 entrega el Informe ajustado a interventoría.</t>
  </si>
  <si>
    <t>Faturación Agosto - Entre 30/09/2021, a partir de las 2:00 pm Mentor360 e Interventoría revisión conjunta al paquete de facturación.</t>
  </si>
  <si>
    <t>30/09/2021: Se realiza reunion de fatcuracion generando acta N° 92 de la interventoria</t>
  </si>
  <si>
    <t>El ingeniero Stalin Torres manifiesta que el 23/09/2021 Mentor360 dispondrá de los recursos faltantes de desarrolladores</t>
  </si>
  <si>
    <t>24/09/2021: Se han aprobado 2 desarrolladores asignados a la Solicitud_N_3_MiCAV_26032021, para las demás solicitudes no se cuenta con los nuevos recursos. Se aclara que la Solicitud_N_4_BNOPI_14042021 también adolece del Product Owner desde el 19/07/2021. Mentor360 indica que se cuenta 1 desarrollador aprobado por interventoría el cual esta en proceso de contratación, para ser asignado a la Solicitud_N_2_SUIN_02022021.
15/10/2021: El ingeniero Indica que el equipo de desarrolladores de todas las solicitudes esta completo.</t>
  </si>
  <si>
    <t>Acta86_Presentacion desarrollo casos de uso sprint1_SUIN 20092021</t>
  </si>
  <si>
    <t>Analisis priorizacion de casos de uso relacionados con tableros de control y fichas territoriales</t>
  </si>
  <si>
    <t>Andres Jimenez - Mentor360</t>
  </si>
  <si>
    <t>28/09/2021: El ingeniero Andres Jímenez - Mentor360 envia correo a la interventoría - ICBF indicando que estos casos de uso se priorizaran cuando se tenga listo el desarrollo de territoriales y E-Learning.</t>
  </si>
  <si>
    <t>Resolver Dudas Funcionales Banco PI - Mentor</t>
  </si>
  <si>
    <t>Enviar listado de observaciones y ajustar los casos de uso deacuero a las mismas</t>
  </si>
  <si>
    <t>Fabian Peralta - Mentor360</t>
  </si>
  <si>
    <t>Acta87_Seguimiento Requerimiento S1_BNOPI Sprint 1 23092021</t>
  </si>
  <si>
    <t>A las 2:00 pm, ICBF desde el área técnica verificará el desarrollo de los casos de uso 243, 260 y 263 en ambiente de QA de Mentor360.</t>
  </si>
  <si>
    <t>PO - ICBF
 Scrum Master - Mentor360</t>
  </si>
  <si>
    <t>30/09/2021: Mentor360 se compromete a que  el 30/09/2021 informa estado de los casos de uso para programar reunión 
23/09/2021: Se realiza reunión con asunto Reunión Mentor - Revisón casos de uso</t>
  </si>
  <si>
    <t>El 23/09/2021, Mentor360 entrega la documentación ajustada de los casos de uso 364, 267, 272, 370, 274, 390.</t>
  </si>
  <si>
    <t>Scrum Master - Mentor360</t>
  </si>
  <si>
    <t>30/09/2021: En reunión de seguimiento, supervisión solicita aprobar casos de uso por medio de acta entre las partes</t>
  </si>
  <si>
    <t>Mentor360, envía recomendación técnica de la tabla de base de datos para guardar la información del caso de uso 274 – Log de Auditoría.</t>
  </si>
  <si>
    <t>24/09/2021: Mnetor360  envía correo con asunto Caso de uso 274 y 390
30/09/2021: Las partes acuerdan mantener la misma tabla de Log indicada por el ICBF.</t>
  </si>
  <si>
    <t>ICBF entrega el modelo de datos de las invitaciones desiertas para que Mentor360 pueda generar el reporte del caso de uso 390.</t>
  </si>
  <si>
    <t>Lider Técnico - ICBF</t>
  </si>
  <si>
    <t>30/09/2021: Reprogramada por el ICBF para el 01/10/2021
06/10/2021: en reunion</t>
  </si>
  <si>
    <t>A las 10:00 am, revisión conjunta de las tres partes (Mentor360, ICBF e Interventoría) para dar cierre a los casos de uso devueltos el 22/09/2021 por parte de interventoría.</t>
  </si>
  <si>
    <t>PO - ICBF
 Scrum Master - Mentor360
 Interventoría Técnica</t>
  </si>
  <si>
    <t>28/09/2021: Mentor el 28/09/22021 entregó información por medio de correo referenciando carpetas de Sharepoint
30/09/2021: En reunión de seguimiento, supervisión solicita aprobar casos de uso por medio de acta entre las partes</t>
  </si>
  <si>
    <t>Mentor360 entrega el paquete de sprint 1 versión 2, se evidencia que el acta no esta subida en la carpeta y hay dos matrices de riesgo. ICBF da plazo hasta el 23/09/2021 para que Mentor360 lo publique en la carpeta oficial informando de la publicación.</t>
  </si>
  <si>
    <t>Lider de calidad - Mentor360</t>
  </si>
  <si>
    <t>23/09/2021: Mentor360 informa a la interventoría que el acta se encuentra cargada en el repositorio
 29/09/2021: Interventoría revisa la versión encontrando que el cronograma en project no concuerda con el pdf y con la estimación respecto a las horas estimadas</t>
  </si>
  <si>
    <t>Acta88_ Seguimiento SUIN_Sprint 1 y Sprint 2 23092021</t>
  </si>
  <si>
    <t>Mentor360 informará el estado de los ambientes de desarrollo y aceptación, después de despliegue de desarrollo.</t>
  </si>
  <si>
    <t>Product Owner - Mentor360</t>
  </si>
  <si>
    <t>27/09/2021: Arquitecto de Mentor360 envía información de ambientes</t>
  </si>
  <si>
    <t>Dependiendo de los resultados de los despliegues, del 27/09/2021 al 30/09/2021, se realizarán las pruebas de aceptación de los Sprint 1 y 2 en sesiones del horario de 2:00 p.m. a 5:00 p.m.</t>
  </si>
  <si>
    <t>23/09/2021: Las pruebas no se realizaron en su totalidad y no fueron del todo exitosas,
 29/09/2021: A la fecha no esta disponible el ambiente de aceptación
30/09/2021: ICBF y Mentor360 informan que el 30/09/2021 se realizarán nueva mesa técnica entre ICBF, Metor360 y Microsoft para solucionar problema de ambiente de aceptación
04/10/2021: ambiente ok</t>
  </si>
  <si>
    <t>Se realizará mesa de trabajo entre arquitectos de ICBF y Mentor360 para validar el tema de Pruebas No Funcionales.</t>
  </si>
  <si>
    <t>Arquitecto - Mentor360</t>
  </si>
  <si>
    <t>28/09/2021: Se realiza reunión entre las partes (Mentor36, ICBF e interventoría)
 28/09/2021: Reunión de Mesa técnica de las tres partes de revisión de pruebas no funcionales. Pendiente entrega de información final por parte de Mentor360.
30/06/2021: Se programará segunda sesión de pruebas no funcionales para el 06/10/2021
07/10/2021: Interventoría solicita que Mentor360 entregue el excel con la información actualizada de requerimientos No Funcionales para programar la reunión
13/10/2021: A la fecha interventoría no ha recibido la información</t>
  </si>
  <si>
    <t>Mentor360 entregará un listado de los pendientes de arquitectura para programar las reuniones correspondientes con el Arquitecto del ICBF.</t>
  </si>
  <si>
    <t>29/09/2021: MTS y Pruebas No Funcionales</t>
  </si>
  <si>
    <t>Acta89_Seguimiento MiCAV_Sprint 1_23092021</t>
  </si>
  <si>
    <t>Se realizarán verificaciones funcionales entre Mentor360 y la PMO de ICBF en ambiente de desarrollo ICBF.</t>
  </si>
  <si>
    <t>Analista de Pruebas – Mentor360
 Usuarios Funcionales PMO – ICBF
 Interventoría Técnica – Beta Group</t>
  </si>
  <si>
    <t>23/09/2021 y 28/09/2021: Reunión con usuarios funcionales</t>
  </si>
  <si>
    <t>Mentor360 entrega el Yaml de los contratos de SIM (8 contratos).</t>
  </si>
  <si>
    <t>28/09/2021: El arquitecto de Mentor360 envía información del Yaml con contratos de SIM
 29/09/2021: Interventoría en reunión de seguimiento solicita que la información sea contextualizada para entregar formalmente a ICBF
30/09/2021: Reprogramada por Mentor360 para 08/10/2021
04/10/2021: Interventoría envía correo especificado la solicitud.
06/10/2021: Mentor360 (Arquitecto) envía correo informando que entrega el 06/10/2021
06/10/2021: Mentor360 entrega la descripción de los servicios de integracion de MICAV - SIM (8 contratos de  servicios. 
12/10/2021: Mentor360 entrega la descripción de los servicios de integracion de MICAV - SIM (11 contratos de  servicios)</t>
  </si>
  <si>
    <t>Mentor360 entrega a interventoría el Modelo Entidad Relación ajustado.</t>
  </si>
  <si>
    <t>25/09/2021: El ingeniero Alejandro Amaya envia el documento mer ajustado a la interventoria</t>
  </si>
  <si>
    <t>05/10/2021: El scrum Master entrega la información solicitada
05/10/2021: Interventoría solicita fechas de cumplimiento al arquitecto
06/10/2021: correo</t>
  </si>
  <si>
    <t>Interventoría entrega validación de los casos de uso 13, 34, 18, 19, 22, 44 y 45 para enviarlos a firma de los usuarios funcionales</t>
  </si>
  <si>
    <t>27/09/2021: Interventoría devuelve observaciones de casos de uso</t>
  </si>
  <si>
    <t>Mentor360 informa que no asume los compromisos de entrega de documento de arquitectura hasta que no sea validado con el arquitecto de Mentor360 y el Gerente del Proyecto de Mentor360 para informar la fecha de entrega. La PMO exige que se informe las fechas de entrega el día 23/09/2021 por parte dela Gerencia de Mentor360.</t>
  </si>
  <si>
    <t>Gerente de Proyecto - Mentor360</t>
  </si>
  <si>
    <t>30/09/2021 Interventoría reenvia  el documento de arquitectura de S4 a ICBF
30/09/2021: Se programará reunión entre arquitecto de ICBF y Mentor360.el 04/10/2021 para revisar el documento arquitectura de S4 entregado por Mentor360. De acuerdo con la reunión Mentor360 generará el documento único de BNOPI.
05/10/2021: Reunión de Arquitectura entre Mentor360, ICBF e interventoría
07/10/2201: Mentor360 indica entregar la información el 12/10/2021
13/10/2021: Interventoría no ha recibido la documentación</t>
  </si>
  <si>
    <t>Mentor360 realiza aseguramiento de ambiente de QA.</t>
  </si>
  <si>
    <t>29/09/2021: Falta información de repositorio de código
07/10/2021: Mentor360 confirma el 07/10/2021:Mentor360 confirma el 08/10/2021 el Visto bueno de repositorio entregado por ICBF
13/10/2021: Mentor360 e ICBF ha trabajado en la configuración de sitio de QA el 08/10/2021 y 11/10/2021
07/10/2021: Mentor360 confirma el 07/10/2021:Mentor360 confirma el 08/10/2021 el Visto bueno de repositorio entregado por ICBF
29/10/2021: Falta información de repositorio de código.
11/10/2021: Reunión entre arquitecto de ICBF y arquitecto de Mentor360 con asunto Sesión de trabajo MiCAV plan de trabajo deploy de las fuentes hacia Azure. Mentor360 informa estar en despliegue.
14/10/2021: Mentor360 informa el estado actual del ambiente de QA el 15/10/2021</t>
  </si>
  <si>
    <t>Si las pruebas de QA funcionan correctamente, se presentará el desarrollo a los usuarios funcionales el 23/09/2021 a las 4:00 pm por parte del ICBF.</t>
  </si>
  <si>
    <t>23/09/2021: Se realizan las pruebas de verificación por parte de ICBF evidenciando que los casos de uso no están listos para pruebas de aceptación con usuarios funcionales
24/09/2021: Se realiza reunion funcional donde se validan y aprueban los casos de uso.
30/09/2021: Mentor360 se compromete a que  el 30/09/2021 informa estado de los casos de uso para programar reunión 
05/10/2021: Mentor360 informa que el ambiente de aceptación se encuentra disponible para pruebas</t>
  </si>
  <si>
    <t>Alas 3:00 pm, se validará el impacto de los ajustes de los casos de uso 243, 260 y 263 entre las tres partes (Mentor360, ICBF e Interventoría) e ICBF definirá cuales asume de acuerdo con la evaluación realizada.</t>
  </si>
  <si>
    <t>27/09/2021: Mentor360 envía las observaciones del asunto.
30/09/2021: Interventoría el 30/09/2021 reenvía observaciones porque no se identifica el correo
07/10/2021:El 11/10/2021, se realizará una reunión de verificación de controles de cambios para desarrollo de los casos de uso.243, 260 y 263.
07/10/2021: Se debe programar nueva reunión por parte de ICBF.
Cus sin modificaciones</t>
  </si>
  <si>
    <t>Mentor360 indica que ya están desarrollados los casos de uso 362, 239, 240 y 289 y el 23/09/2021 se validarán y se realizarán las observaciones por parte de ICBF para establecer la entrega.</t>
  </si>
  <si>
    <t>29/09/2021: Mentor360 no asiste a reunión programada por ICBF
30/09/25021: Se programará fecha cuando los Escenarios de Prueba sean validados por interventoría
30/09/2021: Mentor 360 envía información de escenarios de pruebas en correo con asunto Compromiso entrega CU y Escenarios de prueba segunda entrega 
04/10/2021: Interventoría emite observaciones de la documentación entregada
13/10/2021: Mentor360 informa no enviar los casos de uso a aceptación hasta no finalizar pruebas de 243, 260 y 263</t>
  </si>
  <si>
    <t>Mentor360 entrega las evidencias de las pruebas unitarias y pruebas funcionales en ambiente de QA de los casos de uso 272, 274, 370 y 390</t>
  </si>
  <si>
    <t>30/09/2021: Mentor 360 envía información de escenarios de pruebas en correo con asunto Compromiso entrega CU y Escenarios de prueba segunda entrega 
04/10/2021: Interventoría emite observaciones de la documentación entregada
05/10/2021: interventoría envía observaciones de documentación
O7/10/2021: Mentor360 entregará subsanación de observaciones de pruebas funcionales del 272 y 274 el 08/10/2021. Mentor360 aclara que el MER se entregó por parte del ICBF el 06/10/2021.
07/10/2021: Mentor 360 entrega documentación 
11/10/2021: Interventoría envía observaciones de documentación
11/10/2021: Interventoría envía observaciones de documentación EP
12/10/2021: Mentor 360 entrega documentación 
13/10/2021: Interventoría valida ok los documentos de pruebas de los cus 243, 260, 263, 362, 238, 239, 240,289, 363, 364y 267. Fata entrega de 274. Mentor360 entrega que por dudas técnicas no entrega 272, 370 y 390</t>
  </si>
  <si>
    <t>ICBF programa la fecha de la mesa de trabajo de los arquitectos de ICBF y Mentor360 para revisar el plan de Pruebas No Funcionales.</t>
  </si>
  <si>
    <t>Arquitecto - Mentor360
 Arquitecto - ICBF</t>
  </si>
  <si>
    <t>07/10/2021: La interventoría entrega observaciones de información enviada por Mentor360 el 12/10/2021</t>
  </si>
  <si>
    <t>Mentor360 realiza despliegue de desarrollo en ambiente QA.</t>
  </si>
  <si>
    <t>29/09/2021: Falta información de repositorio de código
07/10/2021: Mentor360 confirma el 07/10/2021:Mentor360 confirma el 08/10/2021 el Visto bueno de repositorio entregado por ICBF
08/10/2021: Reunión entre arquitecto de ICBF y arquitecto de Mentor360 con asunto Sesión de trabajo MiCAV plan de trabajo deploy de las fuentes hacia Azure
11/10/2021: Reunión entre arquitecto de ICBF y arquitecto de Mentor360 con asunto Sesión de trabajo MiCAV plan de trabajo deploy de las fuentes hacia Azure. Mentor360 informa estar en despliegue.</t>
  </si>
  <si>
    <t>Acta90_Comité Seguimiento General Cto 01018252020 - Mentor 360</t>
  </si>
  <si>
    <t>29/09/2021: Mentor360 no ha enviado el informe de Junio ajustado de acuerdo a las observaciones enviadas por interventoría el 28/09/2021 a las 3:43 pm
14/10/2021: El ingeniero Luis Vergara envia la subsanacion del informe del mes de Junio a la interventoria BETA GROUP.
29/10/2021: El informe fue aproba por parte de la interventoria y el recibido a satisfacción por parte del ICBF, se espera que el dia 29/10/2021, se pueda radicar la documentacion apra la facturacion del mes de junio de  2021.</t>
  </si>
  <si>
    <t>Esta en proceso de ajuste, se estima entregar el dia 01/10/2021
28/09/2021: El equipo de Mentor360 emite nuevamente el informe del mes de junio.
28/09/2021: La interventoria remite nuevamente observaciones frente al informe del mes de junio.
14/10/2021: El ingeniero Luis Vergara envia la subsanacion del informe del mes de Junio a la interventoria BETA GROUP.</t>
  </si>
  <si>
    <t>La supervisión solicita que la interventoría verifique que el arquitecto del equipo base de Mentor360 esté asignado 100% al contrato suscrito con el ICBF conforme a las condiciones establecidas en los pliegos.</t>
  </si>
  <si>
    <t xml:space="preserve">05/10/2021: Interventoria realiza la validacion del arquitecto, verificando la planilla de seguidad social, donde se puede evidenciar que el arquitecto no esta asignado 100% al proyecto. En esta misma fecha se realizo sesion entre la interventoria y Stalin Torres de Mentor360, donde se menciona la dedicacion del arquitecto. Mentor gestionara internamente el cambio del arquitecto. 
13/10/2021: Se realizo reunion entre la interventoria y Mentor360, donde Stalin Torres manifiesta que sigue realizando la gestion para realizar el cambio del arquitecto. </t>
  </si>
  <si>
    <t>Comité Seguimiento General Cto 1825 - Mentor 360 30092021</t>
  </si>
  <si>
    <t>Facturación Junio - Revisión conjunta entre Interventoría ICBF y Mentor360</t>
  </si>
  <si>
    <t>29/10/2021: El informe fue aproba por parte de la interventoria y el recibido a satisfacción por parte del ICBF, se espera que el dia 29/10/2021, se pueda radicar la documentacion apra la facturacion del mes de junio de  2021.</t>
  </si>
  <si>
    <t>Facturación Julio - Mentor360 formalizará los entregables del requerimiento S4 a interventoría</t>
  </si>
  <si>
    <t>Seguimiento Solicitud_N_3_MiCAV_26032021 20210930</t>
  </si>
  <si>
    <t>Mentor360 presenta la distribución de los recursos faltantes de acuerdo con su porcentaje de participación por solicitud S3.</t>
  </si>
  <si>
    <t xml:space="preserve"> 
07/10/2021: Reprogramada por Mentor360 para el 11/10/2021
13/10/2021: A la fecha interventoría no ha recibido la información
14/10/2021: Reprogramada por Mentor360 para el 20/10/2021
21/10/2021: Reprogramada por Mentor360 para el 25/10/2021</t>
  </si>
  <si>
    <t>Facturación Junio - El 20/09/2021, a las 8:00 am Mentor360 entrega el Informe a interventoría</t>
  </si>
  <si>
    <t>Comité de Seguimiento  Interventoría Nº32  - 30092021</t>
  </si>
  <si>
    <t>Generar acta de aprobación de 15 casos de uso de S1</t>
  </si>
  <si>
    <t>El arquitecto de Mentor360 enviara un correo con los requisitos pendientes de los ambientes.</t>
  </si>
  <si>
    <t xml:space="preserve">07/10/2021:Mentor360 confirma el 08/10/2021 el Visto bueno de repositorio entregado por ICBF
 13/10/2021: Mentor360 e ICBF ha trabajado en la configuración de sitio de QA el 08/10/2021 y 11/10/2021
</t>
  </si>
  <si>
    <t xml:space="preserve">Seguimiento al requerimiento S1 – BNOPI Sprint 1 </t>
  </si>
  <si>
    <t>Mentor360 envía correo con evidencias de pruebas de QA de los casos de 362, 239, 240, 289, 363, 238, 364, 267 y 274.</t>
  </si>
  <si>
    <t>30/09/2021: Mentor 360 envía información de escenarios de pruebas en correo con asunto Compromiso entrega CU y Escenarios de prueba segunda entrega 
 04/10/2021: Interventoría emite observaciones de la documentación entregada
 O7/10/2021: Mentor360 entrega subsanación de observaciones de pruebas funcionales el 08/10/2021
 07/10/2021: Mentor 360 entrega documentación 
 11/10/2021: Interventoría envía observaciones de documentación
 11/10/2021: Interventoría envía observaciones de documentación EP
 12/10/2021: Mentor 360 entrega documentación 
 13/10/2021: Interventoría valida ok los documentos de pruebas de los cus 243, 260, 263, 362, 238, 239, 240,289, 363, 364y 267. Fata entrega de 274. Mentor360 entrega que por dudas técnicas no entrega 272, 370 y 390</t>
  </si>
  <si>
    <t>ICBF envía las observaciones de los casos de uso 243, 260, 263</t>
  </si>
  <si>
    <t>Líder Técnico - ICBF</t>
  </si>
  <si>
    <t>El ICBF envía Modelo Entidad Relación del desarrollo de manifestación de interés de los casos de uso a cargo de ICBF, como insumo del Modelo Entidad Relación de los entregables a cargo de Mentor360.</t>
  </si>
  <si>
    <t>6/10/2021: ICBF entrega información a Mentor360 por medio de reunión asunto Modelo Entidad Relación Banco de Oferentes Pantalla de MI</t>
  </si>
  <si>
    <t>Mentor360 envía la actualización de los casos de uso (en el formato indicado) y los correos de los integrantes del equipo que acceden al VSTS.</t>
  </si>
  <si>
    <t>05/10/2021: Mentor360 envía la información.
 05/10/2021: Interventoría reenvía la información a ICBF</t>
  </si>
  <si>
    <t>Mentor360 envía la proyección de fechas de entrega de contratos de servicios.</t>
  </si>
  <si>
    <t>07/10/2201: en reunión</t>
  </si>
  <si>
    <t>Seguimiento Solicitud_N_2_SUIN_0202202 -  30092021</t>
  </si>
  <si>
    <t>Realizar un oficio con un recordatorio del requerimiento Solicitud_N_6_BienestarAPP_27092021</t>
  </si>
  <si>
    <t>Interventoría Jurídica – Beta Group</t>
  </si>
  <si>
    <t>01/10/2021: Interventoría emite comunicado</t>
  </si>
  <si>
    <t xml:space="preserve">Seguimiento Solicitud_N_1_BNOPI_22012021
</t>
  </si>
  <si>
    <t>Mentor360 informa que entregará por correo la fecha de entrega del desarrollo de los casos de uso 272, 370 y 390.</t>
  </si>
  <si>
    <t>13/10/2021: el ingeniero Juan Quebraolla - Mentor360 indica a la interventoría que requiere reuniones para validación funcional y tecnica de estos casos de uso, por lo que no puede establecer una fecha de entrega. 
13/10/2021: A la fecha interventoría no ha recibido la información
21/10/2021: Mentor360 reprograma entrega de fecha para 22/10/2021
28/10/2021: A la fecha la interventoría no ha recibido la información
03/11/2021: Mentor360 aun no ha podido dar fecha por la no respuesta de una preguntas a Oveymar Rodriguez - Contratista ICBF: 
  1. Como se encuentran los usuarios plurales con sus características de sociedad
  2. envio el diagrama E/R de los casos de Uso de la manifestación de interes
  3. Actualizar el ambiente " sacar copia de la base de datos " Front, Backend y base de datos
  4. Cuando se finalice el formulario de manifestación y se acepten los términos confirmar si al guardar retorna el radicado de la manifestación y como se llama ese servicio.</t>
  </si>
  <si>
    <t>Mentor360 informa que envía correo con la solicitud de la información de filtros del caso de uso 390.</t>
  </si>
  <si>
    <t xml:space="preserve">08/10/2021: Mentor360 envía correo con asunto "Actualización Caso de uso 390"
</t>
  </si>
  <si>
    <t xml:space="preserve">Seguimiento Solicitud_N_2_SUIN_0202202
</t>
  </si>
  <si>
    <t>Mentor360 enviara en detalle la información de los permisos necesarios para cargar documentos por parte de usuarios anónimos.</t>
  </si>
  <si>
    <t xml:space="preserve">08/10/2021:Mentor360 envía correo con asunto "Solicitud_N_2_SUIN_02022021 - Solicitud Comunicación AKS con el Servidor de Sharepoint"
</t>
  </si>
  <si>
    <t xml:space="preserve">Seguimiento Solicitud_N_3_MiCAV_26032021
</t>
  </si>
  <si>
    <t>Entregar ajustes de documento de arquitectura de acuerdo a observaciones del correo del Ing. Elias Gamez asunto  "Solicitud_n_3_micav_26032021 - Documento Arquitectura v0.1"</t>
  </si>
  <si>
    <t>07/10/2021: ICBF entrega observaciones en correo con asunto  "Solicitud_n_3_micav_26032021 - Documento Arquitectura v0.1"
12/10/2021: Interventoría firma 40, 51 y 73. Devuelto por interventoría 49, 50, 55, 62 y 67.</t>
  </si>
  <si>
    <t>Interventoría entrega las observaciones de los casos de uso 40, 50, 51, 54, 55, 56, 57, 58, 62, 78</t>
  </si>
  <si>
    <t>Interventoría - Beta Group</t>
  </si>
  <si>
    <t xml:space="preserve">12/10/2021: Interventoría firma 40, 51 y 73. Devuelto por interventoría 49, 50, 55, 62 y 67. 
</t>
  </si>
  <si>
    <t>SEGUIMIENTO AL REQUERIMIENTO S1 – BNOPI Sprint 1</t>
  </si>
  <si>
    <t>Interventoria reenvia el correo de los casos de uso enviados como oficiales por Mentor360</t>
  </si>
  <si>
    <t>Interventoria Tecnica - Beta Group</t>
  </si>
  <si>
    <t>14/10/2021: Los documentos son enviados por la ingeniera Deicy Robayo a Mentor360 y el ICBF.</t>
  </si>
  <si>
    <t>SEGUIMIENTO AL REQUERIMIENTO S2 – SUIN</t>
  </si>
  <si>
    <t>Solicitar el ambiente de producción de SUIN</t>
  </si>
  <si>
    <t>Arquitecto – Mentor360</t>
  </si>
  <si>
    <t>27/10/2021: Mentor360da respuesta a inquietudes de ICBF
27/10/2021: interventoría devuelve observaciones de información entregada por Mentor360
25/10/2021: Mentor360 envía respuesta a las observaciones
22/10/2021: Interventoría devuelve observaciones de la documentación entregada
20/10/2021: Mentor360 envía solicitud, pendiente entrega de SRT</t>
  </si>
  <si>
    <t>Enviar acta de reunión de arquitectura</t>
  </si>
  <si>
    <t>14/10/2021: Realizada y enviada a la interventoria BETA GROUP</t>
  </si>
  <si>
    <t>Mentor360 enviará la matriz de riesgos actualizadas con la presentacion del siguiente seguimiento</t>
  </si>
  <si>
    <t>20/10/2021: El ingeniero Edwin Barrera - Mentor360 envia la matriz de riesgo actualizada a la interventoría para su revision por correo con asunto: Solicitud_N_1_BANOPI_22012021 MATRIZ DE RIESGOS ACTUALIZADA</t>
  </si>
  <si>
    <t>Mentor360 nforma que el ambiente de QA se encuentra no disponible  por medio de una notificacion de correo</t>
  </si>
  <si>
    <t>14/10/2021: El ingeniero Juan Quebraolla - Scrum Master Mentor360, informa a la interventoria e ICBF, que el ambiente de QA esta reestablecido, sin embargo, el ambiente de aceptacion esta caido. Asunto: Ambiente de aceptacion</t>
  </si>
  <si>
    <t>Habilitar el ambiente de aceptacion hoy no disponible</t>
  </si>
  <si>
    <t>ICBF - Despliegue</t>
  </si>
  <si>
    <t>19/10/2021: El ICBF habilita el ambiente de aceptacion para BNOPI 1</t>
  </si>
  <si>
    <t>SEGUIMIENTO AL REQUERIMIENTO S3 – MICAV</t>
  </si>
  <si>
    <t xml:space="preserve">Mentor360 entrega los 2 contratos faltantes del MTS </t>
  </si>
  <si>
    <t>12/10/2021: Mentor360 entrega los contratos del MTS
21/10/2021: Mentor360 informa que no existen contratos faltantes, son sol
os entregados.</t>
  </si>
  <si>
    <t xml:space="preserve">Mentor360 entrega informacion de estimacion version 2 del sprint 3 </t>
  </si>
  <si>
    <t>15/10/2021: El ingeniero Alejandro Amaya - Mentor360, envia la infromacion solicitada al ICBF/Interventoria por correo con asunto: Solicitud_N_3_MiCAV_26032021 - Estimación- Sprint Backlog - Cronograma- Riesgos Sprint 3</t>
  </si>
  <si>
    <t>Actualizar los casos de uso del VSTS y entregarlos a interventoria</t>
  </si>
  <si>
    <t>15/10/2021: El ingeniero Alejandro Amaya informa que se actualizaron y enviaron a la interventoria BETAGROUP.</t>
  </si>
  <si>
    <t>Solicitud de ambiente de aceptación</t>
  </si>
  <si>
    <t>Arquitectura - Mentor360</t>
  </si>
  <si>
    <t>28/10/2021: La interventoría no ha recibido información del asunto
21/10/2021: Mentor360 reprograma entrega para el 22/10/2021
20/10/2021: La interventoría no ha recibido información del asunto
25/10/2021: Se realiza solicitud por parte del ing Luis Ortiz - Mentor360.</t>
  </si>
  <si>
    <t xml:space="preserve">Entrega de observaciones de requerimientos no funcionales </t>
  </si>
  <si>
    <t>Entregar la revision de los casos de uso faltantes de RVUI</t>
  </si>
  <si>
    <t>Comité de Seguimiento a proyecto 01018242020 – Interventoría # 33</t>
  </si>
  <si>
    <t>La interventoría deberá documentar los inconvenientes presentado en la revisión de informes y en la entrega de requerimientos.</t>
  </si>
  <si>
    <t>Marisol Parra – Profesional Jurídico</t>
  </si>
  <si>
    <t xml:space="preserve">29/10/2021:  Ya se teiene estrucuturado el documento por parte del equipo de la interventoria, en el comité de seguimieto del dia 29/10/2021 se valdiara con el equipo del ICBF los pasos a seguir. </t>
  </si>
  <si>
    <t xml:space="preserve">Comité de Seguimiento a proyecto 01018252020 </t>
  </si>
  <si>
    <t>No hubo acta 81 dado que se presento un error involuntario y se salto la númeracion</t>
  </si>
  <si>
    <t>Mentor360 e ICBF debe generar una reunión para despliegue de fuentes Backend en QA</t>
  </si>
  <si>
    <t>28/10/2021: se agenda reunion entre el ICBF - Mentor360 a las 8 am para desplegar las fuentes del Backend para ambiente QA.</t>
  </si>
  <si>
    <t>Mentor360 enviará documentación de pruebas de aceptación para firmas de usuarios funcionales</t>
  </si>
  <si>
    <r>
      <rPr>
        <b/>
        <sz val="10"/>
        <color theme="1"/>
        <rFont val="Arial"/>
        <family val="2"/>
      </rPr>
      <t xml:space="preserve">PROCESO 
GESTIÓN DE LA TECNOLOGÍA E INFORMACIÓN
</t>
    </r>
    <r>
      <rPr>
        <sz val="10"/>
        <color theme="1"/>
        <rFont val="Arial"/>
        <family val="2"/>
      </rPr>
      <t xml:space="preserve">
FORMATO MATRIZ DE SEGUIMIENTO A PROYECTOS DE LA DIT</t>
    </r>
  </si>
  <si>
    <t>Página 11 de 16</t>
  </si>
  <si>
    <t>Clasificación de la Información:
 CLASIFICADA</t>
  </si>
  <si>
    <t>ENTE PARTICIPANTE</t>
  </si>
  <si>
    <t>FECHA</t>
  </si>
  <si>
    <t>PROPÓSITO</t>
  </si>
  <si>
    <t>TIPO</t>
  </si>
  <si>
    <t>URL ACTA</t>
  </si>
  <si>
    <t>URL LISTA DE ASISTENCIA</t>
  </si>
  <si>
    <t xml:space="preserve">ESTADO DEL ACTA
APROBADA </t>
  </si>
  <si>
    <t>NÚMERO DE ACTA</t>
  </si>
  <si>
    <t>ICBF
MENTOR 360
BETA GROUP</t>
  </si>
  <si>
    <t xml:space="preserve">Revisión requerimiento Banopi xxx </t>
  </si>
  <si>
    <t xml:space="preserve">Seguimiento </t>
  </si>
  <si>
    <t xml:space="preserve">Pendiente de entrega por parte de Mentor </t>
  </si>
  <si>
    <t>3/24/2021</t>
  </si>
  <si>
    <r>
      <rPr>
        <sz val="10"/>
        <color theme="1"/>
        <rFont val="Tempus Sans ITC"/>
        <family val="5"/>
      </rPr>
      <t xml:space="preserve">Antes de imprimir este documento… piense en el medio ambiente!  </t>
    </r>
    <r>
      <rPr>
        <sz val="11"/>
        <color theme="1"/>
        <rFont val="Calibri"/>
        <family val="2"/>
      </rPr>
      <t xml:space="preserve">
</t>
    </r>
    <r>
      <rPr>
        <sz val="6"/>
        <color theme="1"/>
        <rFont val="Arial"/>
        <family val="2"/>
      </rPr>
      <t>Cualquier copia impresa de este documento se considera como COPIA NO CONTROLADA</t>
    </r>
  </si>
  <si>
    <t>1. IDENTIFICACION DEL RIESGO</t>
  </si>
  <si>
    <r>
      <t>2.</t>
    </r>
    <r>
      <rPr>
        <b/>
        <sz val="11"/>
        <rFont val="Times New Roman"/>
        <family val="1"/>
      </rPr>
      <t xml:space="preserve">     </t>
    </r>
    <r>
      <rPr>
        <b/>
        <sz val="11"/>
        <rFont val="Arial"/>
        <family val="2"/>
      </rPr>
      <t>EVALUACION INICIAL</t>
    </r>
  </si>
  <si>
    <r>
      <t>3.</t>
    </r>
    <r>
      <rPr>
        <b/>
        <sz val="11"/>
        <rFont val="Times New Roman"/>
        <family val="1"/>
      </rPr>
      <t xml:space="preserve">     </t>
    </r>
    <r>
      <rPr>
        <b/>
        <sz val="11"/>
        <rFont val="Arial"/>
        <family val="2"/>
      </rPr>
      <t>PLAN DE MITIGACIÓN</t>
    </r>
  </si>
  <si>
    <t xml:space="preserve">Estrategia </t>
  </si>
  <si>
    <t>Plan de mitigación</t>
  </si>
  <si>
    <t>Responsable (s)</t>
  </si>
  <si>
    <t>Fecha de revisión</t>
  </si>
  <si>
    <t>Evaluación</t>
  </si>
  <si>
    <t>Estado</t>
  </si>
  <si>
    <t>Nueva estrategia de mitigación / Solución del problema</t>
  </si>
  <si>
    <t>Id</t>
  </si>
  <si>
    <t>Evento que puede ocurrir</t>
  </si>
  <si>
    <t>Causa Básica</t>
  </si>
  <si>
    <t>Efecto</t>
  </si>
  <si>
    <t xml:space="preserve">Objetivo que afecta  </t>
  </si>
  <si>
    <t>Escalabilidad</t>
  </si>
  <si>
    <t>Probabilidad</t>
  </si>
  <si>
    <t>Impacto</t>
  </si>
  <si>
    <t>Evitar</t>
  </si>
  <si>
    <t>Aceptar</t>
  </si>
  <si>
    <t>Mitigar</t>
  </si>
  <si>
    <t>Transferir</t>
  </si>
  <si>
    <t>X</t>
  </si>
  <si>
    <t>Materializado</t>
  </si>
  <si>
    <t>Mitigado</t>
  </si>
  <si>
    <t>Tiempo</t>
  </si>
  <si>
    <r>
      <rPr>
        <sz val="10"/>
        <color theme="1"/>
        <rFont val="Tempus Sans ITC"/>
        <family val="5"/>
      </rPr>
      <t xml:space="preserve">Antes de imprimir este documento… piense en el medio ambiente!  </t>
    </r>
    <r>
      <rPr>
        <sz val="11"/>
        <color theme="1"/>
        <rFont val="Calibri"/>
        <family val="2"/>
        <scheme val="minor"/>
      </rPr>
      <t xml:space="preserve">
</t>
    </r>
    <r>
      <rPr>
        <sz val="6"/>
        <color theme="1"/>
        <rFont val="Arial"/>
        <family val="2"/>
      </rPr>
      <t>Cualquier copia impresa de este documento se considera como COPIA NO CONTROLADA
LOS DATOS PROPORCIONADOS SERÁN TRATADOS DE ACUERDO A LA POLÌTICA DE TRATAMIENTO DE DATOS PERSONALES DEL ICBF Y A LA LEY 1581 DE 2012</t>
    </r>
  </si>
  <si>
    <t>Calidad</t>
  </si>
  <si>
    <t>Generales</t>
  </si>
  <si>
    <t>Solicitud_N_3_Mi_CAV_26032021</t>
  </si>
  <si>
    <t>Solicitud_N_6_BienestarAPP_27092021</t>
  </si>
  <si>
    <t>Solicitud_N_7_Sistema Exógenas_1910021</t>
  </si>
  <si>
    <t>Solicitud</t>
  </si>
  <si>
    <t>Compromisos Atrasados</t>
  </si>
  <si>
    <t>Compromisos en Curso</t>
  </si>
  <si>
    <t xml:space="preserve">Solicitud_N_2_SUIN_02022021 </t>
  </si>
  <si>
    <t>Total</t>
  </si>
  <si>
    <t>Aprobado</t>
  </si>
  <si>
    <t>Rechazado</t>
  </si>
  <si>
    <t>MATRIZ DE PROBABILIDAD E IMPACTO</t>
  </si>
  <si>
    <t>Entidad</t>
  </si>
  <si>
    <t>ESTADOS ENTREGABLES</t>
  </si>
  <si>
    <t>Entregado</t>
  </si>
  <si>
    <t>SSII</t>
  </si>
  <si>
    <t>En revisión DIT</t>
  </si>
  <si>
    <t>SRT</t>
  </si>
  <si>
    <t>En revisión Funcional</t>
  </si>
  <si>
    <t>PROBABILIDAD</t>
  </si>
  <si>
    <t>CONTRATACION</t>
  </si>
  <si>
    <t>Devuelto</t>
  </si>
  <si>
    <t>Baja</t>
  </si>
  <si>
    <t>FINANCIERA</t>
  </si>
  <si>
    <t>Media</t>
  </si>
  <si>
    <t>INFANCIA</t>
  </si>
  <si>
    <t>Alta</t>
  </si>
  <si>
    <t>xxx</t>
  </si>
  <si>
    <t>FASES</t>
  </si>
  <si>
    <t>ESTADOS DEL RIESGO</t>
  </si>
  <si>
    <t>TIPO STAKEHOLDER</t>
  </si>
  <si>
    <t>Supervisor (es)</t>
  </si>
  <si>
    <t>Lider Funcional</t>
  </si>
  <si>
    <t>Lider SSII/SRT</t>
  </si>
  <si>
    <t>Externos de Apoyo /Cooperación</t>
  </si>
  <si>
    <t>Externos Control y/o Aprobación</t>
  </si>
  <si>
    <t>Proveedor</t>
  </si>
  <si>
    <t xml:space="preserve">Sin iniciar </t>
  </si>
  <si>
    <t>Fábrica interna</t>
  </si>
  <si>
    <t>En proceso</t>
  </si>
  <si>
    <t xml:space="preserve">Aplazado </t>
  </si>
  <si>
    <t>Cooperación</t>
  </si>
  <si>
    <t xml:space="preserve">Finalizado </t>
  </si>
  <si>
    <t>Suspendido</t>
  </si>
  <si>
    <t>Variación de la TRM, tributos, aranceles o regulación de precios</t>
  </si>
  <si>
    <t>Interrupciones en la prestación de los Servicios de Software por fallas atribuibles al proveedor</t>
  </si>
  <si>
    <t>Interrupciones en la prestación de los Servicios de Software por causas atribuibles a la Entidad Compradora</t>
  </si>
  <si>
    <t>Dificultades y retrasos en la entrega inicial de los Servicios de Software por causas atribuibles al Proveedor.</t>
  </si>
  <si>
    <t>Obsolescencia tecnológica de los Servicios de Software</t>
  </si>
  <si>
    <t>No pago de la factura presentada por el Proveedor por errores imputables a este en la radicación</t>
  </si>
  <si>
    <t>No pago de la factura presentada por el Proveedor por la no solicitud de PAC por la Entidad Compradora</t>
  </si>
  <si>
    <t xml:space="preserve">Cambios fiscales y reformas tributarias del Gobierno Nacional </t>
  </si>
  <si>
    <t>VPN (virtual private network) no activa</t>
  </si>
  <si>
    <t>Dilatación y demoras en los tiempos de aprovisionamiento del software</t>
  </si>
  <si>
    <t xml:space="preserve">
Problemas del lenguaje de programación, versiones desactualizadas, controladores de dispositivos inapropiados, presencia de virus y malware.</t>
  </si>
  <si>
    <t xml:space="preserve">No se completó la documentación para el procedimiento de cobro según los lineamientos del ICBF </t>
  </si>
  <si>
    <t xml:space="preserve">No se solicitó el PAC para la planeación y pagos al proveedor </t>
  </si>
  <si>
    <t>Modificación de las condiciones económicas del Instrumento de Agregación de Demanda</t>
  </si>
  <si>
    <t>Indisponibilidad de los Servicios de Software requeridos por las Entidades Compradoras</t>
  </si>
  <si>
    <t>Indisponibilidad de los Servicios de Software para las Entidades Compradoras</t>
  </si>
  <si>
    <t>Disponibilidad limitada de nuevos Servicios de Software para las Entidades Compradoras.</t>
  </si>
  <si>
    <t>El proveedor omitió documentación o requisitos exigidos por la Entidad Compradora para la aceptación de la factura</t>
  </si>
  <si>
    <t>La Entidad Compradora no solicitó el PAC para planear sus adquisiciones y Pagos, lo que imposibilita cumplir con los términos de pago previstos en el instrumento</t>
  </si>
  <si>
    <t>Costo</t>
  </si>
  <si>
    <t>Tiempo / Calidad</t>
  </si>
  <si>
    <t>Estipulación contractual que permita revisar los precios periódicamente frente a la variación de la TRM, tributos, aranceles o regulación de precios</t>
  </si>
  <si>
    <t>Estipulación contractual que obligue a la Entidad Compradora a cumplir con unos parámetros mínimos para permitir al Proveedor prestar el servicio y en caso de no cumplir el Proveedor queda exonerado por la Interrupción.</t>
  </si>
  <si>
    <t>Estipulación contractual que establezca tiempos de aprovisionamiento de los Servicios de Software.</t>
  </si>
  <si>
    <t>Estipulación contractual que permita la inclusión de nuevos Servicios de Software en los catálogos de los proveedores.</t>
  </si>
  <si>
    <t>Estipulación contractual que permita que el proveedor solicite a la Entidad Compradora los documentos y formatos en los cuales debe radicar su facturación</t>
  </si>
  <si>
    <t>Estipulación contractual que Inste a la Entidad Compradora a Programar sus pagos en tiempo</t>
  </si>
  <si>
    <t>ICBF / Proveedor</t>
  </si>
  <si>
    <t>Estipulación contractual que permita la aplicación de descuentos a los Proveedores por incumplimientos fuera de los parámetros y niveles de servicio ofertados por el proveedor, estipulación contractual de multas y sanciones al Proveedor.</t>
  </si>
  <si>
    <t>Verificación permanente del PM (Gerente de Proyecto) asignado al proyecto</t>
  </si>
  <si>
    <t>El Software Suite Vision Empresarial (SVE) fue entregado en las condiciones establecidas del contrato de licenciamiento, satisfactoriamente.</t>
  </si>
  <si>
    <t xml:space="preserve">
Nueva tecnología que sustituye el software adquirido
</t>
  </si>
  <si>
    <t xml:space="preserve">El proveedor cumplió con las obligaciones estipuladas en el contrato y la documentación requerida para el pago
</t>
  </si>
  <si>
    <t>Evaluación*</t>
  </si>
  <si>
    <t xml:space="preserve">* Anexo No. 10 Matriz de Riesgos IAD </t>
  </si>
  <si>
    <t xml:space="preserve">Reportar a la mesa de ayuda del proveedor en el momento de la ocurrencia de la interrupción del servicio.
</t>
  </si>
  <si>
    <t>Verificación de la disponibilidad de la VPN que comunica a la SVE con el Directorio Activo del ICBF.</t>
  </si>
  <si>
    <t xml:space="preserve">Verificación permanente del mantenimiento, actualización y versionamiento del software.
</t>
  </si>
  <si>
    <t>Se realizó solicitud del PAC en tiempos establecidos</t>
  </si>
  <si>
    <t>Revisión del 4 al 31 de diciembre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</si>
</sst>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yyyy\-mm\-dd;@"/>
    <numFmt numFmtId="165" formatCode="_(&quot;$&quot;\ * #,##0.00_);_(&quot;$&quot;\ * \(#,##0.00\);_(&quot;$&quot;\ * &quot;-&quot;??_);_(@_)"/>
    <numFmt numFmtId="166" formatCode="d\-m\-yyyy;@"/>
    <numFmt numFmtId="167" formatCode="dd\-mm\-yyyy"/>
  </numFmts>
  <fonts count="54"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Arial"/>
      <family val="2"/>
    </font>
    <font>
      <sz val="9"/>
      <color theme="0"/>
      <name val="Arial"/>
      <family val="2"/>
    </font>
    <font>
      <b/>
      <sz val="10"/>
      <name val="Arial"/>
      <family val="2"/>
    </font>
    <font>
      <sz val="11"/>
      <color theme="0" tint="-4.9989318521683403E-2"/>
      <name val="Calibri"/>
      <family val="2"/>
      <scheme val="minor"/>
    </font>
    <font>
      <sz val="11"/>
      <color theme="1"/>
      <name val="Arial"/>
      <family val="2"/>
    </font>
    <font>
      <sz val="10"/>
      <color theme="1"/>
      <name val="Arial"/>
      <family val="2"/>
    </font>
    <font>
      <sz val="9"/>
      <name val="Arial"/>
      <family val="2"/>
    </font>
    <font>
      <sz val="11"/>
      <color rgb="FF000000"/>
      <name val="Arial"/>
      <family val="2"/>
    </font>
    <font>
      <sz val="7"/>
      <color theme="1"/>
      <name val="Calibri"/>
      <family val="2"/>
      <scheme val="minor"/>
    </font>
    <font>
      <sz val="11"/>
      <color theme="1"/>
      <name val="Calibri"/>
      <family val="5"/>
      <scheme val="minor"/>
    </font>
    <font>
      <sz val="6"/>
      <color theme="1"/>
      <name val="Arial"/>
      <family val="2"/>
    </font>
    <font>
      <sz val="10"/>
      <color theme="1"/>
      <name val="Tempus Sans ITC"/>
      <family val="5"/>
    </font>
    <font>
      <b/>
      <sz val="11"/>
      <name val="Arial"/>
      <family val="2"/>
    </font>
    <font>
      <sz val="11"/>
      <name val="Arial"/>
      <family val="2"/>
    </font>
    <font>
      <b/>
      <sz val="11"/>
      <color theme="1"/>
      <name val="Arial"/>
      <family val="2"/>
    </font>
    <font>
      <b/>
      <sz val="11"/>
      <name val="Times New Roman"/>
      <family val="1"/>
    </font>
    <font>
      <sz val="7"/>
      <color theme="1"/>
      <name val="Calibri"/>
      <family val="2"/>
    </font>
    <font>
      <b/>
      <sz val="10"/>
      <color theme="1"/>
      <name val="Arial"/>
      <family val="2"/>
    </font>
    <font>
      <sz val="11"/>
      <color theme="1"/>
      <name val="Calibri"/>
      <family val="2"/>
    </font>
    <font>
      <u/>
      <sz val="11"/>
      <color theme="10"/>
      <name val="Arial"/>
      <family val="2"/>
    </font>
    <font>
      <u/>
      <sz val="11"/>
      <color theme="10"/>
      <name val="Calibri"/>
      <family val="2"/>
    </font>
    <font>
      <u/>
      <sz val="11"/>
      <color theme="10"/>
      <name val="Calibri"/>
      <family val="2"/>
      <scheme val="minor"/>
    </font>
    <font>
      <sz val="18"/>
      <color theme="1"/>
      <name val="Calibri"/>
      <family val="2"/>
    </font>
    <font>
      <sz val="18"/>
      <color theme="1"/>
      <name val="Arial"/>
      <family val="2"/>
    </font>
    <font>
      <sz val="12"/>
      <color rgb="FF000000"/>
      <name val="Arial"/>
      <family val="2"/>
    </font>
    <font>
      <sz val="12"/>
      <color theme="1"/>
      <name val="Arial"/>
      <family val="2"/>
    </font>
    <font>
      <u/>
      <sz val="18"/>
      <color theme="10"/>
      <name val="Calibri"/>
      <family val="2"/>
    </font>
    <font>
      <sz val="12"/>
      <color theme="1"/>
      <name val="Calibri"/>
      <family val="2"/>
    </font>
    <font>
      <u/>
      <sz val="12"/>
      <color theme="10"/>
      <name val="Calibri"/>
      <family val="2"/>
    </font>
    <font>
      <u/>
      <sz val="12"/>
      <color theme="10"/>
      <name val="Arial"/>
      <family val="2"/>
    </font>
    <font>
      <u/>
      <sz val="12"/>
      <color rgb="FF0563C1"/>
      <name val="Calibri"/>
      <family val="2"/>
    </font>
    <font>
      <b/>
      <sz val="12"/>
      <color theme="1"/>
      <name val="Arial"/>
      <family val="2"/>
    </font>
    <font>
      <sz val="12"/>
      <color theme="0"/>
      <name val="Arial"/>
      <family val="2"/>
    </font>
    <font>
      <sz val="14"/>
      <color theme="1"/>
      <name val="Arial"/>
      <family val="2"/>
    </font>
    <font>
      <b/>
      <sz val="11"/>
      <color rgb="FF000000"/>
      <name val="Arial"/>
      <family val="2"/>
    </font>
    <font>
      <sz val="14"/>
      <color theme="0"/>
      <name val="Arial"/>
      <family val="2"/>
    </font>
    <font>
      <u/>
      <sz val="12"/>
      <color rgb="FF0563C1"/>
      <name val="Arial"/>
      <family val="2"/>
    </font>
    <font>
      <u/>
      <sz val="12"/>
      <color rgb="FF4472C4"/>
      <name val="Arial"/>
      <family val="2"/>
    </font>
    <font>
      <sz val="11"/>
      <color rgb="FF000000"/>
      <name val="Calibri"/>
      <family val="2"/>
      <scheme val="minor"/>
    </font>
    <font>
      <b/>
      <u/>
      <sz val="12"/>
      <color theme="4"/>
      <name val="Arial"/>
      <family val="2"/>
    </font>
    <font>
      <b/>
      <u/>
      <sz val="12"/>
      <color rgb="FF0563C1"/>
      <name val="Arial"/>
      <family val="2"/>
    </font>
    <font>
      <b/>
      <u/>
      <sz val="12"/>
      <color rgb="FF4472C4"/>
      <name val="Arial"/>
      <family val="2"/>
    </font>
    <font>
      <sz val="12"/>
      <name val="Arial"/>
      <family val="2"/>
    </font>
    <font>
      <b/>
      <sz val="12"/>
      <color theme="0"/>
      <name val="Arial"/>
      <family val="2"/>
    </font>
    <font>
      <b/>
      <sz val="16"/>
      <color theme="1"/>
      <name val="Arial"/>
      <family val="2"/>
    </font>
    <font>
      <b/>
      <u/>
      <sz val="11"/>
      <color rgb="FF0563C1"/>
      <name val="Arial"/>
      <family val="2"/>
    </font>
    <font>
      <sz val="12"/>
      <color rgb="FF0000FF"/>
      <name val="Arial"/>
      <family val="2"/>
    </font>
    <font>
      <sz val="11"/>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s>
  <fills count="34">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00CC00"/>
        <bgColor indexed="64"/>
      </patternFill>
    </fill>
    <fill>
      <patternFill patternType="solid">
        <fgColor theme="0"/>
        <bgColor indexed="64"/>
      </patternFill>
    </fill>
    <fill>
      <patternFill patternType="solid">
        <fgColor rgb="FF00647A"/>
        <bgColor indexed="64"/>
      </patternFill>
    </fill>
    <fill>
      <patternFill patternType="solid">
        <fgColor theme="0" tint="-0.14999847407452621"/>
        <bgColor indexed="64"/>
      </patternFill>
    </fill>
    <fill>
      <patternFill patternType="solid">
        <fgColor theme="6"/>
        <bgColor indexed="64"/>
      </patternFill>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rgb="FFFFFFFF"/>
        <bgColor rgb="FFFFFFFF"/>
      </patternFill>
    </fill>
    <fill>
      <patternFill patternType="solid">
        <fgColor rgb="FFFFFFFF"/>
        <bgColor indexed="64"/>
      </patternFill>
    </fill>
    <fill>
      <patternFill patternType="solid">
        <fgColor rgb="FFD0CECE"/>
        <bgColor indexed="64"/>
      </patternFill>
    </fill>
    <fill>
      <patternFill patternType="solid">
        <fgColor rgb="FFFF9900"/>
        <bgColor indexed="64"/>
      </patternFill>
    </fill>
    <fill>
      <patternFill patternType="solid">
        <fgColor rgb="FFFCE4D6"/>
        <bgColor indexed="64"/>
      </patternFill>
    </fill>
    <fill>
      <patternFill patternType="solid">
        <fgColor rgb="FF00FF00"/>
        <bgColor indexed="64"/>
      </patternFill>
    </fill>
    <fill>
      <patternFill patternType="solid">
        <fgColor rgb="FFF4CCCC"/>
        <bgColor indexed="64"/>
      </patternFill>
    </fill>
    <fill>
      <patternFill patternType="solid">
        <fgColor rgb="FFE6B8AF"/>
        <bgColor indexed="64"/>
      </patternFill>
    </fill>
    <fill>
      <patternFill patternType="solid">
        <fgColor theme="5" tint="0.79998168889431442"/>
        <bgColor indexed="64"/>
      </patternFill>
    </fill>
    <fill>
      <patternFill patternType="solid">
        <fgColor rgb="FFFF00FF"/>
        <bgColor rgb="FFFF00FF"/>
      </patternFill>
    </fill>
    <fill>
      <patternFill patternType="solid">
        <fgColor rgb="FFFFFF00"/>
        <bgColor rgb="FFFFFF00"/>
      </patternFill>
    </fill>
    <fill>
      <patternFill patternType="solid">
        <fgColor rgb="FFFF9900"/>
        <bgColor rgb="FFFF9900"/>
      </patternFill>
    </fill>
    <fill>
      <patternFill patternType="solid">
        <fgColor rgb="FFEA9999"/>
        <bgColor rgb="FFEA9999"/>
      </patternFill>
    </fill>
    <fill>
      <patternFill patternType="solid">
        <fgColor rgb="FFFFD965"/>
        <bgColor rgb="FFFFD965"/>
      </patternFill>
    </fill>
    <fill>
      <patternFill patternType="solid">
        <fgColor theme="4" tint="0.59999389629810485"/>
        <bgColor indexed="64"/>
      </patternFill>
    </fill>
    <fill>
      <patternFill patternType="solid">
        <fgColor rgb="FF92D050"/>
        <bgColor rgb="FF92D050"/>
      </patternFill>
    </fill>
    <fill>
      <patternFill patternType="solid">
        <fgColor theme="9"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indexed="64"/>
      </top>
      <bottom style="thin">
        <color indexed="64"/>
      </bottom>
      <diagonal/>
    </border>
    <border>
      <left style="thin">
        <color rgb="FF000000"/>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CCCCCC"/>
      </bottom>
      <diagonal/>
    </border>
    <border>
      <left style="thin">
        <color rgb="FF000000"/>
      </left>
      <right style="thin">
        <color rgb="FFCCCCCC"/>
      </right>
      <top style="thin">
        <color rgb="FFCCCCCC"/>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9">
    <xf numFmtId="0" fontId="0" fillId="0" borderId="0"/>
    <xf numFmtId="43"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0" fontId="7" fillId="0" borderId="0"/>
    <xf numFmtId="0" fontId="22"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 fillId="0" borderId="0"/>
    <xf numFmtId="0" fontId="50" fillId="0" borderId="0"/>
    <xf numFmtId="0" fontId="1" fillId="0" borderId="0"/>
    <xf numFmtId="0" fontId="7" fillId="0" borderId="0"/>
    <xf numFmtId="0" fontId="28"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7" fillId="0" borderId="0" applyFont="0" applyFill="0" applyBorder="0" applyAlignment="0" applyProtection="0"/>
    <xf numFmtId="43" fontId="1" fillId="0" borderId="0" applyFont="0" applyFill="0" applyBorder="0" applyAlignment="0" applyProtection="0"/>
  </cellStyleXfs>
  <cellXfs count="364">
    <xf numFmtId="0" fontId="0" fillId="0" borderId="0" xfId="0"/>
    <xf numFmtId="0" fontId="0" fillId="8" borderId="1" xfId="0" applyFill="1" applyBorder="1" applyAlignment="1">
      <alignment horizontal="center"/>
    </xf>
    <xf numFmtId="0" fontId="2" fillId="4" borderId="1" xfId="0" applyFont="1" applyFill="1" applyBorder="1" applyAlignment="1">
      <alignment horizontal="center"/>
    </xf>
    <xf numFmtId="0" fontId="2" fillId="8" borderId="4" xfId="0" applyFont="1" applyFill="1" applyBorder="1" applyAlignment="1">
      <alignment horizontal="center"/>
    </xf>
    <xf numFmtId="0" fontId="0" fillId="9" borderId="1" xfId="0" applyFill="1" applyBorder="1" applyAlignment="1">
      <alignment horizontal="center"/>
    </xf>
    <xf numFmtId="0" fontId="0" fillId="2" borderId="1" xfId="0" applyFill="1" applyBorder="1" applyAlignment="1">
      <alignment horizontal="center"/>
    </xf>
    <xf numFmtId="0" fontId="0" fillId="3" borderId="1" xfId="0" applyFill="1" applyBorder="1" applyAlignment="1">
      <alignment horizontal="center"/>
    </xf>
    <xf numFmtId="0" fontId="0" fillId="0" borderId="11" xfId="0" applyBorder="1"/>
    <xf numFmtId="0" fontId="0" fillId="0" borderId="12" xfId="0" applyBorder="1"/>
    <xf numFmtId="0" fontId="0" fillId="0" borderId="8" xfId="0" applyBorder="1"/>
    <xf numFmtId="0" fontId="0" fillId="0" borderId="9" xfId="0" applyBorder="1"/>
    <xf numFmtId="0" fontId="0" fillId="0" borderId="10" xfId="0" applyBorder="1"/>
    <xf numFmtId="0" fontId="2" fillId="4" borderId="2" xfId="0" applyFont="1" applyFill="1" applyBorder="1" applyAlignment="1">
      <alignment horizontal="center"/>
    </xf>
    <xf numFmtId="0" fontId="0" fillId="8" borderId="2" xfId="0" applyFill="1" applyBorder="1" applyAlignment="1">
      <alignment horizontal="center"/>
    </xf>
    <xf numFmtId="0" fontId="2" fillId="4" borderId="3" xfId="0" applyFont="1" applyFill="1" applyBorder="1"/>
    <xf numFmtId="0" fontId="0" fillId="2" borderId="2" xfId="0" applyFill="1" applyBorder="1" applyAlignment="1">
      <alignment horizontal="center"/>
    </xf>
    <xf numFmtId="0" fontId="0" fillId="3" borderId="2" xfId="0" applyFill="1" applyBorder="1" applyAlignment="1">
      <alignment horizontal="center"/>
    </xf>
    <xf numFmtId="0" fontId="0" fillId="10" borderId="0" xfId="0" applyFill="1"/>
    <xf numFmtId="0" fontId="6" fillId="11" borderId="0" xfId="0" applyFont="1" applyFill="1" applyAlignment="1">
      <alignment horizontal="center"/>
    </xf>
    <xf numFmtId="0" fontId="0" fillId="0" borderId="1" xfId="0" applyBorder="1" applyAlignment="1">
      <alignment horizontal="center" vertical="center"/>
    </xf>
    <xf numFmtId="0" fontId="0" fillId="0" borderId="1" xfId="0" applyBorder="1" applyAlignment="1">
      <alignment horizontal="center"/>
    </xf>
    <xf numFmtId="0" fontId="0" fillId="4" borderId="1" xfId="0" applyFill="1" applyBorder="1" applyAlignment="1">
      <alignment horizontal="center"/>
    </xf>
    <xf numFmtId="0" fontId="0" fillId="0" borderId="1" xfId="0" applyBorder="1"/>
    <xf numFmtId="0" fontId="11" fillId="0" borderId="0" xfId="0" applyFont="1" applyAlignment="1">
      <alignment horizontal="center" vertical="center" wrapText="1"/>
    </xf>
    <xf numFmtId="15"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3" fontId="10" fillId="0" borderId="1" xfId="1" applyNumberFormat="1" applyFont="1" applyBorder="1" applyAlignment="1">
      <alignment horizontal="center" vertical="center" wrapText="1"/>
    </xf>
    <xf numFmtId="0" fontId="0" fillId="0" borderId="23" xfId="0" applyBorder="1" applyAlignment="1">
      <alignment horizontal="left" vertical="center" wrapText="1"/>
    </xf>
    <xf numFmtId="0" fontId="10" fillId="0" borderId="23" xfId="0" applyFont="1" applyBorder="1" applyAlignment="1">
      <alignment horizontal="left" vertical="center" wrapText="1"/>
    </xf>
    <xf numFmtId="0" fontId="10" fillId="0" borderId="23" xfId="0" applyFont="1" applyBorder="1" applyAlignment="1">
      <alignment horizontal="center" vertical="center" wrapText="1"/>
    </xf>
    <xf numFmtId="0" fontId="7" fillId="0" borderId="0" xfId="4"/>
    <xf numFmtId="0" fontId="20" fillId="0" borderId="23" xfId="4" applyFont="1" applyBorder="1" applyAlignment="1">
      <alignment horizontal="center" vertical="center" wrapText="1"/>
    </xf>
    <xf numFmtId="0" fontId="20" fillId="0" borderId="0" xfId="4" applyFont="1" applyAlignment="1">
      <alignment horizontal="center" vertical="center" wrapText="1"/>
    </xf>
    <xf numFmtId="0" fontId="3" fillId="0" borderId="0" xfId="4" applyFont="1" applyAlignment="1">
      <alignment horizontal="center"/>
    </xf>
    <xf numFmtId="0" fontId="17" fillId="15" borderId="23" xfId="4" applyFont="1" applyFill="1" applyBorder="1" applyAlignment="1">
      <alignment horizontal="center" vertical="center" wrapText="1"/>
    </xf>
    <xf numFmtId="0" fontId="21" fillId="0" borderId="0" xfId="4" applyFont="1"/>
    <xf numFmtId="0" fontId="21" fillId="0" borderId="23" xfId="4" applyFont="1" applyBorder="1" applyAlignment="1">
      <alignment horizontal="left" vertical="center" wrapText="1"/>
    </xf>
    <xf numFmtId="0" fontId="23" fillId="0" borderId="23" xfId="4" applyFont="1" applyBorder="1" applyAlignment="1">
      <alignment horizontal="left" vertical="center" wrapText="1"/>
    </xf>
    <xf numFmtId="164" fontId="10" fillId="0" borderId="1" xfId="0" applyNumberFormat="1" applyFont="1" applyBorder="1" applyAlignment="1">
      <alignment horizontal="left" vertical="center" wrapText="1"/>
    </xf>
    <xf numFmtId="14" fontId="20" fillId="0" borderId="23" xfId="4" applyNumberFormat="1" applyFont="1" applyBorder="1" applyAlignment="1">
      <alignment horizontal="center" vertical="center" wrapText="1"/>
    </xf>
    <xf numFmtId="14" fontId="20" fillId="0" borderId="0" xfId="4" applyNumberFormat="1" applyFont="1" applyAlignment="1">
      <alignment horizontal="center" vertical="center" wrapText="1"/>
    </xf>
    <xf numFmtId="0" fontId="25" fillId="0" borderId="0" xfId="4" applyFont="1" applyAlignment="1">
      <alignment horizontal="center" vertical="center" wrapText="1"/>
    </xf>
    <xf numFmtId="0" fontId="26" fillId="0" borderId="0" xfId="4" applyFont="1"/>
    <xf numFmtId="0" fontId="27" fillId="0" borderId="23" xfId="0" applyFont="1" applyBorder="1" applyAlignment="1">
      <alignment wrapText="1"/>
    </xf>
    <xf numFmtId="14" fontId="28" fillId="0" borderId="23" xfId="4" applyNumberFormat="1" applyFont="1" applyBorder="1" applyAlignment="1">
      <alignment horizontal="left" vertical="center" wrapText="1"/>
    </xf>
    <xf numFmtId="0" fontId="28" fillId="0" borderId="23" xfId="4" applyFont="1" applyBorder="1" applyAlignment="1">
      <alignment horizontal="left" vertical="center" wrapText="1"/>
    </xf>
    <xf numFmtId="0" fontId="29" fillId="0" borderId="27" xfId="4" applyFont="1" applyBorder="1" applyAlignment="1">
      <alignment horizontal="left" vertical="center" wrapText="1"/>
    </xf>
    <xf numFmtId="0" fontId="7" fillId="0" borderId="23" xfId="4" applyBorder="1"/>
    <xf numFmtId="0" fontId="30" fillId="0" borderId="27" xfId="4" applyFont="1" applyBorder="1" applyAlignment="1">
      <alignment horizontal="left" vertical="center" wrapText="1"/>
    </xf>
    <xf numFmtId="0" fontId="30" fillId="0" borderId="23" xfId="4" applyFont="1" applyBorder="1" applyAlignment="1">
      <alignment horizontal="left" vertical="center" wrapText="1"/>
    </xf>
    <xf numFmtId="0" fontId="27" fillId="0" borderId="37" xfId="0" applyFont="1" applyBorder="1" applyAlignment="1">
      <alignment wrapText="1"/>
    </xf>
    <xf numFmtId="0" fontId="31" fillId="0" borderId="23" xfId="4" applyFont="1" applyBorder="1" applyAlignment="1">
      <alignment horizontal="left" vertical="center" wrapText="1"/>
    </xf>
    <xf numFmtId="14" fontId="28" fillId="2" borderId="23" xfId="4" applyNumberFormat="1" applyFont="1" applyFill="1" applyBorder="1" applyAlignment="1">
      <alignment horizontal="left" vertical="center" wrapText="1"/>
    </xf>
    <xf numFmtId="14" fontId="28" fillId="19" borderId="23" xfId="4" applyNumberFormat="1" applyFont="1" applyFill="1" applyBorder="1" applyAlignment="1">
      <alignment horizontal="left" vertical="center" wrapText="1"/>
    </xf>
    <xf numFmtId="0" fontId="32" fillId="0" borderId="23" xfId="4" applyFont="1" applyBorder="1" applyAlignment="1">
      <alignment horizontal="left" vertical="center" wrapText="1"/>
    </xf>
    <xf numFmtId="0" fontId="23" fillId="0" borderId="27" xfId="4" applyFont="1" applyBorder="1" applyAlignment="1">
      <alignment horizontal="left" vertical="center" wrapText="1"/>
    </xf>
    <xf numFmtId="14" fontId="27" fillId="2" borderId="17" xfId="0" applyNumberFormat="1" applyFont="1" applyFill="1" applyBorder="1" applyAlignment="1">
      <alignment horizontal="left" wrapText="1"/>
    </xf>
    <xf numFmtId="14" fontId="27" fillId="0" borderId="17" xfId="0" applyNumberFormat="1" applyFont="1" applyBorder="1" applyAlignment="1">
      <alignment horizontal="left" wrapText="1"/>
    </xf>
    <xf numFmtId="0" fontId="29" fillId="0" borderId="24" xfId="4" applyFont="1" applyBorder="1" applyAlignment="1">
      <alignment horizontal="left" vertical="center" wrapText="1"/>
    </xf>
    <xf numFmtId="0" fontId="7" fillId="0" borderId="35" xfId="4" applyBorder="1"/>
    <xf numFmtId="0" fontId="31" fillId="0" borderId="27" xfId="4" applyFont="1" applyBorder="1" applyAlignment="1">
      <alignment horizontal="left" vertical="center" wrapText="1"/>
    </xf>
    <xf numFmtId="0" fontId="31" fillId="0" borderId="23" xfId="4" applyFont="1" applyBorder="1" applyAlignment="1">
      <alignment horizontal="center" vertical="center" wrapText="1"/>
    </xf>
    <xf numFmtId="0" fontId="33" fillId="0" borderId="23" xfId="0" applyFont="1" applyBorder="1" applyAlignment="1">
      <alignment horizontal="center" vertical="center" wrapText="1"/>
    </xf>
    <xf numFmtId="0" fontId="29" fillId="0" borderId="31" xfId="4" applyFont="1" applyBorder="1" applyAlignment="1">
      <alignment horizontal="left" vertical="center" wrapText="1"/>
    </xf>
    <xf numFmtId="0" fontId="7" fillId="0" borderId="37" xfId="4" applyBorder="1"/>
    <xf numFmtId="0" fontId="29" fillId="0" borderId="23" xfId="4" applyFont="1" applyBorder="1" applyAlignment="1">
      <alignment horizontal="left" vertical="center" wrapText="1"/>
    </xf>
    <xf numFmtId="0" fontId="31" fillId="0" borderId="35" xfId="4" applyFont="1" applyBorder="1" applyAlignment="1">
      <alignment horizontal="center" vertical="center" wrapText="1"/>
    </xf>
    <xf numFmtId="0" fontId="7" fillId="0" borderId="28" xfId="4" applyBorder="1"/>
    <xf numFmtId="14" fontId="21" fillId="0" borderId="23" xfId="4" applyNumberFormat="1" applyFont="1" applyBorder="1" applyAlignment="1">
      <alignment horizontal="left" vertical="center" wrapText="1"/>
    </xf>
    <xf numFmtId="0" fontId="29" fillId="0" borderId="37" xfId="4" applyFont="1" applyBorder="1" applyAlignment="1">
      <alignment horizontal="left" vertical="center" wrapText="1"/>
    </xf>
    <xf numFmtId="0" fontId="28" fillId="0" borderId="0" xfId="4" applyFont="1" applyAlignment="1">
      <alignment horizontal="left" vertical="center" wrapText="1"/>
    </xf>
    <xf numFmtId="14" fontId="34" fillId="0" borderId="0" xfId="4" applyNumberFormat="1" applyFont="1" applyAlignment="1">
      <alignment horizontal="left" vertical="center" wrapText="1"/>
    </xf>
    <xf numFmtId="0" fontId="28" fillId="0" borderId="0" xfId="4" applyFont="1" applyAlignment="1">
      <alignment horizontal="left"/>
    </xf>
    <xf numFmtId="0" fontId="28" fillId="0" borderId="1" xfId="4" applyFont="1" applyBorder="1" applyAlignment="1">
      <alignment horizontal="left" vertical="center" wrapText="1"/>
    </xf>
    <xf numFmtId="0" fontId="35" fillId="0" borderId="0" xfId="4" applyFont="1" applyAlignment="1">
      <alignment horizontal="left" vertical="center" wrapText="1"/>
    </xf>
    <xf numFmtId="0" fontId="24" fillId="15" borderId="23" xfId="6" applyFill="1" applyBorder="1" applyAlignment="1">
      <alignment horizontal="center" vertical="center" wrapText="1"/>
    </xf>
    <xf numFmtId="0" fontId="24" fillId="0" borderId="23" xfId="6" applyBorder="1" applyAlignment="1">
      <alignment horizontal="left" vertical="center" wrapText="1"/>
    </xf>
    <xf numFmtId="0" fontId="24" fillId="0" borderId="23" xfId="6" applyBorder="1" applyAlignment="1">
      <alignment wrapText="1"/>
    </xf>
    <xf numFmtId="0" fontId="24" fillId="0" borderId="23" xfId="6" applyFill="1" applyBorder="1" applyAlignment="1">
      <alignment horizontal="left" vertical="center" wrapText="1"/>
    </xf>
    <xf numFmtId="14" fontId="27" fillId="0" borderId="23" xfId="0" applyNumberFormat="1" applyFont="1" applyBorder="1" applyAlignment="1">
      <alignment horizontal="left" vertical="center" wrapText="1" readingOrder="1"/>
    </xf>
    <xf numFmtId="0" fontId="27" fillId="21" borderId="23" xfId="0" applyFont="1" applyFill="1" applyBorder="1" applyAlignment="1">
      <alignment horizontal="left" vertical="center" wrapText="1" readingOrder="1"/>
    </xf>
    <xf numFmtId="0" fontId="7" fillId="0" borderId="28" xfId="4" applyBorder="1" applyAlignment="1">
      <alignment horizontal="left" vertical="center"/>
    </xf>
    <xf numFmtId="0" fontId="27" fillId="0" borderId="37" xfId="0" applyFont="1" applyBorder="1" applyAlignment="1">
      <alignment horizontal="left" vertical="center" wrapText="1"/>
    </xf>
    <xf numFmtId="14" fontId="27" fillId="0" borderId="17" xfId="0" applyNumberFormat="1" applyFont="1" applyBorder="1" applyAlignment="1">
      <alignment horizontal="left" vertical="center" wrapText="1"/>
    </xf>
    <xf numFmtId="0" fontId="27" fillId="0" borderId="23" xfId="0" applyFont="1" applyBorder="1" applyAlignment="1">
      <alignment horizontal="left" vertical="center" wrapText="1" readingOrder="1"/>
    </xf>
    <xf numFmtId="0" fontId="27" fillId="0" borderId="23" xfId="0" applyFont="1" applyBorder="1" applyAlignment="1">
      <alignment horizontal="left" vertical="center" wrapText="1"/>
    </xf>
    <xf numFmtId="0" fontId="0" fillId="0" borderId="0" xfId="0" applyAlignment="1">
      <alignment vertical="center"/>
    </xf>
    <xf numFmtId="0" fontId="9" fillId="0" borderId="0" xfId="0" applyFont="1" applyAlignment="1">
      <alignment horizontal="center" vertical="center"/>
    </xf>
    <xf numFmtId="0" fontId="15" fillId="13"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6" fillId="0" borderId="0" xfId="4" applyFont="1"/>
    <xf numFmtId="0" fontId="0" fillId="0" borderId="32" xfId="0" applyBorder="1" applyAlignment="1">
      <alignment wrapText="1"/>
    </xf>
    <xf numFmtId="164" fontId="10" fillId="0" borderId="23" xfId="0" applyNumberFormat="1" applyFont="1" applyBorder="1" applyAlignment="1">
      <alignment horizontal="center" vertical="center" wrapText="1"/>
    </xf>
    <xf numFmtId="0" fontId="36" fillId="0" borderId="0" xfId="4" applyFont="1" applyAlignment="1">
      <alignment horizontal="left" vertical="center" wrapText="1"/>
    </xf>
    <xf numFmtId="0" fontId="36" fillId="0" borderId="0" xfId="4" applyFont="1" applyAlignment="1">
      <alignment horizontal="left"/>
    </xf>
    <xf numFmtId="0" fontId="38" fillId="0" borderId="0" xfId="4" applyFont="1" applyAlignment="1">
      <alignment horizontal="left" vertical="center" wrapText="1"/>
    </xf>
    <xf numFmtId="0" fontId="19" fillId="0" borderId="0" xfId="4" applyFont="1" applyAlignment="1">
      <alignment horizontal="left" vertical="center" wrapText="1"/>
    </xf>
    <xf numFmtId="0" fontId="21" fillId="0" borderId="0" xfId="4" applyFont="1" applyAlignment="1">
      <alignment horizontal="left" wrapText="1"/>
    </xf>
    <xf numFmtId="0" fontId="3" fillId="0" borderId="0" xfId="4" applyFont="1" applyAlignment="1">
      <alignment horizontal="left" vertical="center" wrapText="1"/>
    </xf>
    <xf numFmtId="0" fontId="4" fillId="0" borderId="0" xfId="4" applyFont="1" applyAlignment="1">
      <alignment horizontal="left" vertical="center" wrapText="1"/>
    </xf>
    <xf numFmtId="0" fontId="7" fillId="0" borderId="0" xfId="4" applyAlignment="1">
      <alignment horizontal="left"/>
    </xf>
    <xf numFmtId="0" fontId="21" fillId="0" borderId="30" xfId="0" applyFont="1" applyBorder="1" applyAlignment="1">
      <alignment horizontal="left" wrapText="1" readingOrder="1"/>
    </xf>
    <xf numFmtId="0" fontId="21" fillId="0" borderId="0" xfId="0" applyFont="1" applyAlignment="1">
      <alignment horizontal="left" wrapText="1" readingOrder="1"/>
    </xf>
    <xf numFmtId="0" fontId="28" fillId="0" borderId="1" xfId="0" applyFont="1" applyBorder="1" applyAlignment="1">
      <alignment horizontal="left" vertical="center" wrapText="1"/>
    </xf>
    <xf numFmtId="0" fontId="39" fillId="0" borderId="23" xfId="0" applyFont="1" applyBorder="1" applyAlignment="1">
      <alignment horizontal="left" vertical="center" wrapText="1"/>
    </xf>
    <xf numFmtId="14" fontId="28" fillId="0" borderId="1" xfId="0" applyNumberFormat="1" applyFont="1" applyBorder="1" applyAlignment="1">
      <alignment horizontal="left" vertical="center" wrapText="1"/>
    </xf>
    <xf numFmtId="166" fontId="28" fillId="0" borderId="1" xfId="0" applyNumberFormat="1" applyFont="1" applyBorder="1" applyAlignment="1">
      <alignment horizontal="left" vertical="center" wrapText="1"/>
    </xf>
    <xf numFmtId="0" fontId="28" fillId="16" borderId="1" xfId="4" applyFont="1" applyFill="1" applyBorder="1" applyAlignment="1">
      <alignment horizontal="left" vertical="center" wrapText="1"/>
    </xf>
    <xf numFmtId="0" fontId="39" fillId="0" borderId="28" xfId="0" applyFont="1" applyBorder="1" applyAlignment="1">
      <alignment horizontal="left" vertical="center" wrapText="1"/>
    </xf>
    <xf numFmtId="0" fontId="39" fillId="0" borderId="32" xfId="0" applyFont="1" applyBorder="1" applyAlignment="1">
      <alignment horizontal="left" vertical="center" wrapText="1"/>
    </xf>
    <xf numFmtId="0" fontId="27" fillId="0" borderId="16" xfId="0" applyFont="1" applyBorder="1" applyAlignment="1">
      <alignment horizontal="left" vertical="center" wrapText="1"/>
    </xf>
    <xf numFmtId="0" fontId="27" fillId="0" borderId="13" xfId="0" applyFont="1" applyBorder="1" applyAlignment="1">
      <alignment horizontal="left" vertical="center" wrapText="1"/>
    </xf>
    <xf numFmtId="0" fontId="28" fillId="0" borderId="1" xfId="0" applyFont="1" applyBorder="1" applyAlignment="1">
      <alignment horizontal="left" wrapText="1"/>
    </xf>
    <xf numFmtId="0" fontId="28" fillId="0" borderId="1" xfId="4" applyFont="1" applyBorder="1" applyAlignment="1">
      <alignment horizontal="left"/>
    </xf>
    <xf numFmtId="0" fontId="27" fillId="0" borderId="1" xfId="0" applyFont="1" applyBorder="1" applyAlignment="1">
      <alignment horizontal="left" vertical="center" wrapText="1"/>
    </xf>
    <xf numFmtId="0" fontId="28" fillId="0" borderId="4" xfId="0" applyFont="1" applyBorder="1" applyAlignment="1">
      <alignment horizontal="left" vertical="center" wrapText="1"/>
    </xf>
    <xf numFmtId="0" fontId="28" fillId="0" borderId="20" xfId="0" applyFont="1" applyBorder="1" applyAlignment="1">
      <alignment horizontal="left" vertical="center" wrapText="1"/>
    </xf>
    <xf numFmtId="14" fontId="28" fillId="0" borderId="4" xfId="0" applyNumberFormat="1" applyFont="1" applyBorder="1" applyAlignment="1">
      <alignment horizontal="left" vertical="center" wrapText="1"/>
    </xf>
    <xf numFmtId="0" fontId="28" fillId="0" borderId="23" xfId="0" applyFont="1" applyBorder="1" applyAlignment="1">
      <alignment horizontal="left" vertical="center" wrapText="1"/>
    </xf>
    <xf numFmtId="14" fontId="27" fillId="0" borderId="22" xfId="0" applyNumberFormat="1" applyFont="1" applyBorder="1" applyAlignment="1">
      <alignment horizontal="left" vertical="center" wrapText="1"/>
    </xf>
    <xf numFmtId="0" fontId="28" fillId="0" borderId="16" xfId="0" applyFont="1" applyBorder="1" applyAlignment="1">
      <alignment horizontal="left" vertical="center" wrapText="1"/>
    </xf>
    <xf numFmtId="0" fontId="32" fillId="0" borderId="37" xfId="4" applyFont="1" applyBorder="1" applyAlignment="1">
      <alignment horizontal="left" vertical="center" wrapText="1"/>
    </xf>
    <xf numFmtId="0" fontId="28" fillId="0" borderId="28" xfId="0" applyFont="1" applyBorder="1" applyAlignment="1">
      <alignment horizontal="left" wrapText="1" readingOrder="1"/>
    </xf>
    <xf numFmtId="0" fontId="28" fillId="0" borderId="38" xfId="0" applyFont="1" applyBorder="1" applyAlignment="1">
      <alignment horizontal="left" vertical="center" wrapText="1"/>
    </xf>
    <xf numFmtId="0" fontId="28" fillId="0" borderId="32" xfId="0" applyFont="1" applyBorder="1" applyAlignment="1">
      <alignment horizontal="left" wrapText="1" readingOrder="1"/>
    </xf>
    <xf numFmtId="14" fontId="28" fillId="0" borderId="28" xfId="0" applyNumberFormat="1" applyFont="1" applyBorder="1" applyAlignment="1">
      <alignment horizontal="left" wrapText="1" readingOrder="1"/>
    </xf>
    <xf numFmtId="14" fontId="28" fillId="0" borderId="23" xfId="0" applyNumberFormat="1" applyFont="1" applyBorder="1" applyAlignment="1">
      <alignment horizontal="left" wrapText="1" readingOrder="1"/>
    </xf>
    <xf numFmtId="0" fontId="27" fillId="0" borderId="0" xfId="0" applyFont="1" applyAlignment="1">
      <alignment horizontal="left" wrapText="1"/>
    </xf>
    <xf numFmtId="14" fontId="28" fillId="0" borderId="37" xfId="0" applyNumberFormat="1" applyFont="1" applyBorder="1" applyAlignment="1">
      <alignment horizontal="left" wrapText="1" readingOrder="1"/>
    </xf>
    <xf numFmtId="0" fontId="27" fillId="0" borderId="23" xfId="0" applyFont="1" applyBorder="1" applyAlignment="1">
      <alignment horizontal="left" wrapText="1" readingOrder="1"/>
    </xf>
    <xf numFmtId="0" fontId="27" fillId="0" borderId="37" xfId="0" applyFont="1" applyBorder="1" applyAlignment="1">
      <alignment horizontal="left" wrapText="1" readingOrder="1"/>
    </xf>
    <xf numFmtId="0" fontId="27" fillId="18" borderId="37" xfId="0" applyFont="1" applyFill="1" applyBorder="1" applyAlignment="1">
      <alignment horizontal="left" wrapText="1" readingOrder="1"/>
    </xf>
    <xf numFmtId="14" fontId="28" fillId="0" borderId="32" xfId="0" applyNumberFormat="1" applyFont="1" applyBorder="1" applyAlignment="1">
      <alignment horizontal="left" wrapText="1" readingOrder="1"/>
    </xf>
    <xf numFmtId="0" fontId="27" fillId="0" borderId="1" xfId="0" applyFont="1" applyBorder="1" applyAlignment="1">
      <alignment horizontal="left" wrapText="1"/>
    </xf>
    <xf numFmtId="0" fontId="40" fillId="0" borderId="1" xfId="0" applyFont="1" applyBorder="1" applyAlignment="1">
      <alignment horizontal="left" vertical="center" wrapText="1"/>
    </xf>
    <xf numFmtId="14" fontId="27" fillId="0" borderId="1" xfId="0" applyNumberFormat="1" applyFont="1" applyBorder="1" applyAlignment="1">
      <alignment horizontal="left" wrapText="1"/>
    </xf>
    <xf numFmtId="0" fontId="27" fillId="0" borderId="16" xfId="0" applyFont="1" applyBorder="1" applyAlignment="1">
      <alignment horizontal="left" wrapText="1"/>
    </xf>
    <xf numFmtId="0" fontId="40" fillId="0" borderId="16" xfId="0" applyFont="1" applyBorder="1" applyAlignment="1">
      <alignment horizontal="left" vertical="center" wrapText="1"/>
    </xf>
    <xf numFmtId="14" fontId="27" fillId="0" borderId="16" xfId="0" applyNumberFormat="1" applyFont="1" applyBorder="1" applyAlignment="1">
      <alignment horizontal="left" wrapText="1"/>
    </xf>
    <xf numFmtId="0" fontId="27" fillId="18" borderId="39" xfId="0" applyFont="1" applyFill="1" applyBorder="1" applyAlignment="1">
      <alignment horizontal="left" wrapText="1" readingOrder="1"/>
    </xf>
    <xf numFmtId="0" fontId="33" fillId="18" borderId="39" xfId="0" applyFont="1" applyFill="1" applyBorder="1" applyAlignment="1">
      <alignment horizontal="left" vertical="center" wrapText="1" readingOrder="1"/>
    </xf>
    <xf numFmtId="0" fontId="27" fillId="0" borderId="40" xfId="0" applyFont="1" applyBorder="1" applyAlignment="1">
      <alignment horizontal="left" wrapText="1" readingOrder="1"/>
    </xf>
    <xf numFmtId="0" fontId="30" fillId="0" borderId="39" xfId="0" applyFont="1" applyBorder="1" applyAlignment="1">
      <alignment horizontal="left" wrapText="1" readingOrder="1"/>
    </xf>
    <xf numFmtId="0" fontId="30" fillId="0" borderId="40" xfId="0" applyFont="1" applyBorder="1" applyAlignment="1">
      <alignment horizontal="left" wrapText="1" readingOrder="1"/>
    </xf>
    <xf numFmtId="0" fontId="30" fillId="18" borderId="39" xfId="0" applyFont="1" applyFill="1" applyBorder="1" applyAlignment="1">
      <alignment horizontal="left" wrapText="1" readingOrder="1"/>
    </xf>
    <xf numFmtId="0" fontId="28" fillId="0" borderId="39" xfId="0" applyFont="1" applyBorder="1" applyAlignment="1">
      <alignment horizontal="left" wrapText="1" readingOrder="1"/>
    </xf>
    <xf numFmtId="0" fontId="28" fillId="3" borderId="39" xfId="0" applyFont="1" applyFill="1" applyBorder="1" applyAlignment="1">
      <alignment horizontal="left" wrapText="1" readingOrder="1"/>
    </xf>
    <xf numFmtId="0" fontId="28" fillId="0" borderId="40" xfId="0" applyFont="1" applyBorder="1" applyAlignment="1">
      <alignment horizontal="left" wrapText="1" readingOrder="1"/>
    </xf>
    <xf numFmtId="14" fontId="27" fillId="0" borderId="40" xfId="0" applyNumberFormat="1" applyFont="1" applyBorder="1" applyAlignment="1">
      <alignment horizontal="left" wrapText="1" readingOrder="1"/>
    </xf>
    <xf numFmtId="14" fontId="28" fillId="0" borderId="40" xfId="0" applyNumberFormat="1" applyFont="1" applyBorder="1" applyAlignment="1">
      <alignment horizontal="left" wrapText="1" readingOrder="1"/>
    </xf>
    <xf numFmtId="0" fontId="28" fillId="18" borderId="39" xfId="0" applyFont="1" applyFill="1" applyBorder="1" applyAlignment="1">
      <alignment horizontal="left" wrapText="1" readingOrder="1"/>
    </xf>
    <xf numFmtId="14" fontId="30" fillId="0" borderId="40" xfId="0" applyNumberFormat="1" applyFont="1" applyBorder="1" applyAlignment="1">
      <alignment horizontal="left" wrapText="1" readingOrder="1"/>
    </xf>
    <xf numFmtId="0" fontId="27" fillId="23" borderId="40" xfId="0" applyFont="1" applyFill="1" applyBorder="1" applyAlignment="1">
      <alignment horizontal="left" wrapText="1" readingOrder="1"/>
    </xf>
    <xf numFmtId="0" fontId="28" fillId="22" borderId="40" xfId="0" applyFont="1" applyFill="1" applyBorder="1" applyAlignment="1">
      <alignment horizontal="left" wrapText="1" readingOrder="1"/>
    </xf>
    <xf numFmtId="0" fontId="28" fillId="23" borderId="40" xfId="0" applyFont="1" applyFill="1" applyBorder="1" applyAlignment="1">
      <alignment horizontal="left" wrapText="1" readingOrder="1"/>
    </xf>
    <xf numFmtId="0" fontId="28" fillId="20" borderId="40" xfId="0" applyFont="1" applyFill="1" applyBorder="1" applyAlignment="1">
      <alignment horizontal="left" wrapText="1" readingOrder="1"/>
    </xf>
    <xf numFmtId="0" fontId="28" fillId="3" borderId="40" xfId="0" applyFont="1" applyFill="1" applyBorder="1" applyAlignment="1">
      <alignment horizontal="left" wrapText="1" readingOrder="1"/>
    </xf>
    <xf numFmtId="0" fontId="30" fillId="3" borderId="39" xfId="0" applyFont="1" applyFill="1" applyBorder="1" applyAlignment="1">
      <alignment horizontal="left" vertical="center" wrapText="1" readingOrder="1"/>
    </xf>
    <xf numFmtId="0" fontId="30" fillId="0" borderId="41" xfId="0" applyFont="1" applyBorder="1" applyAlignment="1">
      <alignment horizontal="left" wrapText="1" readingOrder="1"/>
    </xf>
    <xf numFmtId="0" fontId="30" fillId="20" borderId="41" xfId="0" applyFont="1" applyFill="1" applyBorder="1" applyAlignment="1">
      <alignment horizontal="left" wrapText="1" readingOrder="1"/>
    </xf>
    <xf numFmtId="0" fontId="27" fillId="24" borderId="40" xfId="0" applyFont="1" applyFill="1" applyBorder="1" applyAlignment="1">
      <alignment horizontal="left" wrapText="1" readingOrder="1"/>
    </xf>
    <xf numFmtId="0" fontId="30" fillId="22" borderId="40" xfId="0" applyFont="1" applyFill="1" applyBorder="1" applyAlignment="1">
      <alignment horizontal="left" wrapText="1" readingOrder="1"/>
    </xf>
    <xf numFmtId="0" fontId="27" fillId="18" borderId="42" xfId="0" applyFont="1" applyFill="1" applyBorder="1" applyAlignment="1">
      <alignment horizontal="left" wrapText="1" readingOrder="1"/>
    </xf>
    <xf numFmtId="0" fontId="27" fillId="0" borderId="39" xfId="0" applyFont="1" applyBorder="1" applyAlignment="1">
      <alignment horizontal="left" wrapText="1" readingOrder="1"/>
    </xf>
    <xf numFmtId="0" fontId="28" fillId="0" borderId="0" xfId="4" applyFont="1" applyAlignment="1">
      <alignment horizontal="left" vertical="center"/>
    </xf>
    <xf numFmtId="0" fontId="41" fillId="0" borderId="23" xfId="0" applyFont="1" applyBorder="1" applyAlignment="1">
      <alignment horizontal="left" vertical="center" wrapText="1"/>
    </xf>
    <xf numFmtId="0" fontId="41" fillId="0" borderId="0" xfId="0" applyFont="1" applyAlignment="1">
      <alignment vertical="center"/>
    </xf>
    <xf numFmtId="0" fontId="10" fillId="0" borderId="23" xfId="0" applyFont="1" applyBorder="1" applyAlignment="1">
      <alignment wrapText="1"/>
    </xf>
    <xf numFmtId="0" fontId="10" fillId="0" borderId="28" xfId="0" applyFont="1" applyBorder="1" applyAlignment="1">
      <alignment wrapText="1"/>
    </xf>
    <xf numFmtId="0" fontId="10" fillId="0" borderId="32" xfId="0" applyFont="1" applyBorder="1" applyAlignment="1">
      <alignment wrapText="1"/>
    </xf>
    <xf numFmtId="14" fontId="28" fillId="0" borderId="14" xfId="0" applyNumberFormat="1" applyFont="1" applyBorder="1" applyAlignment="1">
      <alignment horizontal="left" vertical="center" wrapText="1"/>
    </xf>
    <xf numFmtId="14" fontId="27" fillId="0" borderId="37" xfId="0" applyNumberFormat="1" applyFont="1" applyBorder="1" applyAlignment="1">
      <alignment horizontal="left" vertical="center" wrapText="1"/>
    </xf>
    <xf numFmtId="0" fontId="21" fillId="17" borderId="32" xfId="0" applyFont="1" applyFill="1" applyBorder="1"/>
    <xf numFmtId="14" fontId="10" fillId="0" borderId="32" xfId="0" applyNumberFormat="1" applyFont="1" applyBorder="1" applyAlignment="1">
      <alignment wrapText="1"/>
    </xf>
    <xf numFmtId="0" fontId="11" fillId="0" borderId="0" xfId="0" applyFont="1" applyAlignment="1">
      <alignment vertical="center" wrapText="1"/>
    </xf>
    <xf numFmtId="0" fontId="0" fillId="0" borderId="0" xfId="0" applyAlignment="1">
      <alignment horizontal="center" vertical="center"/>
    </xf>
    <xf numFmtId="0" fontId="37" fillId="13" borderId="1" xfId="0" applyFont="1" applyFill="1" applyBorder="1" applyAlignment="1">
      <alignment horizontal="center" vertical="center" wrapText="1"/>
    </xf>
    <xf numFmtId="9" fontId="20" fillId="0" borderId="0" xfId="4" applyNumberFormat="1" applyFont="1" applyAlignment="1">
      <alignment horizontal="center" vertical="center" wrapText="1"/>
    </xf>
    <xf numFmtId="0" fontId="28" fillId="0" borderId="24" xfId="4" applyFont="1" applyBorder="1" applyAlignment="1">
      <alignment horizontal="left" vertical="center" wrapText="1"/>
    </xf>
    <xf numFmtId="0" fontId="45" fillId="0" borderId="25" xfId="4" applyFont="1" applyBorder="1" applyAlignment="1">
      <alignment horizontal="left" vertical="center"/>
    </xf>
    <xf numFmtId="0" fontId="45" fillId="0" borderId="26" xfId="4" applyFont="1" applyBorder="1" applyAlignment="1">
      <alignment horizontal="left" vertical="center"/>
    </xf>
    <xf numFmtId="0" fontId="34" fillId="0" borderId="28" xfId="4" applyFont="1" applyBorder="1" applyAlignment="1">
      <alignment horizontal="left" vertical="center" wrapText="1"/>
    </xf>
    <xf numFmtId="14" fontId="34" fillId="0" borderId="23" xfId="4" applyNumberFormat="1" applyFont="1" applyBorder="1" applyAlignment="1">
      <alignment horizontal="left" vertical="center" wrapText="1"/>
    </xf>
    <xf numFmtId="0" fontId="45" fillId="0" borderId="29" xfId="4" applyFont="1" applyBorder="1" applyAlignment="1">
      <alignment horizontal="left" vertical="center"/>
    </xf>
    <xf numFmtId="0" fontId="45" fillId="0" borderId="30" xfId="4" applyFont="1" applyBorder="1" applyAlignment="1">
      <alignment horizontal="left" vertical="center"/>
    </xf>
    <xf numFmtId="0" fontId="45" fillId="0" borderId="0" xfId="4" applyFont="1" applyAlignment="1">
      <alignment horizontal="left" vertical="center"/>
    </xf>
    <xf numFmtId="0" fontId="34" fillId="0" borderId="23" xfId="4" applyFont="1" applyBorder="1" applyAlignment="1">
      <alignment horizontal="left" vertical="center" wrapText="1"/>
    </xf>
    <xf numFmtId="0" fontId="45" fillId="0" borderId="31" xfId="4" applyFont="1" applyBorder="1" applyAlignment="1">
      <alignment horizontal="left" vertical="center"/>
    </xf>
    <xf numFmtId="0" fontId="45" fillId="0" borderId="32" xfId="4" applyFont="1" applyBorder="1" applyAlignment="1">
      <alignment horizontal="left" vertical="center"/>
    </xf>
    <xf numFmtId="0" fontId="45" fillId="0" borderId="33" xfId="4" applyFont="1" applyBorder="1" applyAlignment="1">
      <alignment horizontal="left" vertical="center"/>
    </xf>
    <xf numFmtId="0" fontId="34" fillId="0" borderId="34" xfId="4" applyFont="1" applyBorder="1" applyAlignment="1">
      <alignment horizontal="left" vertical="center" wrapText="1"/>
    </xf>
    <xf numFmtId="0" fontId="45" fillId="0" borderId="28" xfId="4" applyFont="1" applyBorder="1" applyAlignment="1">
      <alignment horizontal="left" vertical="center"/>
    </xf>
    <xf numFmtId="0" fontId="27" fillId="17" borderId="23" xfId="0" applyFont="1" applyFill="1" applyBorder="1" applyAlignment="1">
      <alignment horizontal="left" vertical="center" wrapText="1"/>
    </xf>
    <xf numFmtId="0" fontId="27" fillId="17" borderId="32" xfId="0" applyFont="1" applyFill="1" applyBorder="1" applyAlignment="1">
      <alignment horizontal="left" vertical="center" wrapText="1"/>
    </xf>
    <xf numFmtId="0" fontId="34" fillId="0" borderId="0" xfId="4" applyFont="1" applyAlignment="1">
      <alignment horizontal="left" vertical="center" wrapText="1"/>
    </xf>
    <xf numFmtId="0" fontId="34" fillId="15" borderId="35" xfId="4" applyFont="1" applyFill="1" applyBorder="1" applyAlignment="1">
      <alignment horizontal="left" vertical="center" wrapText="1" readingOrder="1"/>
    </xf>
    <xf numFmtId="0" fontId="34" fillId="15" borderId="36" xfId="4" applyFont="1" applyFill="1" applyBorder="1" applyAlignment="1">
      <alignment horizontal="left" vertical="center" wrapText="1" readingOrder="1"/>
    </xf>
    <xf numFmtId="0" fontId="34" fillId="15" borderId="29" xfId="4" applyFont="1" applyFill="1" applyBorder="1" applyAlignment="1">
      <alignment horizontal="left" vertical="center" wrapText="1" readingOrder="1"/>
    </xf>
    <xf numFmtId="0" fontId="46" fillId="0" borderId="0" xfId="4" applyFont="1" applyAlignment="1">
      <alignment horizontal="left" vertical="center" wrapText="1"/>
    </xf>
    <xf numFmtId="0" fontId="34" fillId="0" borderId="0" xfId="4" applyFont="1" applyAlignment="1">
      <alignment horizontal="left" vertical="center"/>
    </xf>
    <xf numFmtId="0" fontId="42" fillId="0" borderId="23" xfId="0" applyFont="1" applyBorder="1" applyAlignment="1">
      <alignment horizontal="left"/>
    </xf>
    <xf numFmtId="0" fontId="42" fillId="0" borderId="23" xfId="0" applyFont="1" applyBorder="1" applyAlignment="1">
      <alignment horizontal="left" vertical="center" wrapText="1"/>
    </xf>
    <xf numFmtId="0" fontId="43" fillId="0" borderId="23" xfId="0" applyFont="1" applyBorder="1" applyAlignment="1">
      <alignment horizontal="left" vertical="center" wrapText="1"/>
    </xf>
    <xf numFmtId="0" fontId="44" fillId="0" borderId="37" xfId="0" applyFont="1" applyBorder="1" applyAlignment="1">
      <alignment horizontal="left" vertical="center" wrapText="1"/>
    </xf>
    <xf numFmtId="0" fontId="44" fillId="0" borderId="23" xfId="0" applyFont="1" applyBorder="1" applyAlignment="1">
      <alignment horizontal="left" vertical="center" wrapText="1"/>
    </xf>
    <xf numFmtId="0" fontId="28" fillId="14" borderId="23" xfId="0" applyFont="1" applyFill="1" applyBorder="1" applyAlignment="1">
      <alignment horizontal="left" vertical="center" wrapText="1"/>
    </xf>
    <xf numFmtId="0" fontId="28" fillId="14" borderId="37" xfId="0" applyFont="1" applyFill="1" applyBorder="1" applyAlignment="1">
      <alignment horizontal="left" vertical="center" wrapText="1"/>
    </xf>
    <xf numFmtId="0" fontId="28" fillId="14" borderId="32" xfId="0" applyFont="1" applyFill="1" applyBorder="1" applyAlignment="1">
      <alignment horizontal="left" vertical="center" wrapText="1"/>
    </xf>
    <xf numFmtId="14" fontId="27" fillId="0" borderId="32" xfId="0" applyNumberFormat="1" applyFont="1" applyBorder="1" applyAlignment="1">
      <alignment horizontal="left" vertical="center" wrapText="1"/>
    </xf>
    <xf numFmtId="14" fontId="27" fillId="0" borderId="23" xfId="0" applyNumberFormat="1" applyFont="1" applyBorder="1" applyAlignment="1">
      <alignment horizontal="left" vertical="center" wrapText="1"/>
    </xf>
    <xf numFmtId="14" fontId="27" fillId="0" borderId="28" xfId="0" applyNumberFormat="1" applyFont="1" applyBorder="1" applyAlignment="1">
      <alignment horizontal="left" vertical="center" wrapText="1"/>
    </xf>
    <xf numFmtId="14" fontId="28" fillId="0" borderId="23" xfId="0" applyNumberFormat="1" applyFont="1" applyBorder="1" applyAlignment="1">
      <alignment horizontal="left" vertical="center" wrapText="1"/>
    </xf>
    <xf numFmtId="0" fontId="28" fillId="17" borderId="23" xfId="0" applyFont="1" applyFill="1" applyBorder="1" applyAlignment="1">
      <alignment horizontal="left" vertical="center" wrapText="1"/>
    </xf>
    <xf numFmtId="0" fontId="43" fillId="0" borderId="32" xfId="0" applyFont="1" applyBorder="1" applyAlignment="1">
      <alignment horizontal="left" vertical="center" wrapText="1"/>
    </xf>
    <xf numFmtId="14" fontId="28" fillId="0" borderId="23" xfId="0" applyNumberFormat="1" applyFont="1" applyBorder="1" applyAlignment="1">
      <alignment horizontal="left"/>
    </xf>
    <xf numFmtId="14" fontId="28" fillId="0" borderId="28" xfId="0" applyNumberFormat="1" applyFont="1" applyBorder="1" applyAlignment="1">
      <alignment horizontal="left" vertical="center" wrapText="1"/>
    </xf>
    <xf numFmtId="167" fontId="28" fillId="0" borderId="28" xfId="0" applyNumberFormat="1" applyFont="1" applyBorder="1" applyAlignment="1">
      <alignment horizontal="left" vertical="center" wrapText="1"/>
    </xf>
    <xf numFmtId="14" fontId="28" fillId="0" borderId="32" xfId="0" applyNumberFormat="1" applyFont="1" applyBorder="1" applyAlignment="1">
      <alignment horizontal="left" vertical="center" wrapText="1"/>
    </xf>
    <xf numFmtId="0" fontId="28" fillId="14" borderId="28" xfId="0" applyFont="1" applyFill="1" applyBorder="1" applyAlignment="1">
      <alignment horizontal="left" vertical="center" wrapText="1"/>
    </xf>
    <xf numFmtId="0" fontId="28" fillId="17" borderId="28" xfId="0" applyFont="1" applyFill="1" applyBorder="1" applyAlignment="1">
      <alignment horizontal="left" vertical="center" wrapText="1"/>
    </xf>
    <xf numFmtId="0" fontId="28" fillId="17" borderId="32" xfId="0" applyFont="1" applyFill="1" applyBorder="1" applyAlignment="1">
      <alignment horizontal="left" vertical="center" wrapText="1"/>
    </xf>
    <xf numFmtId="0" fontId="27" fillId="17" borderId="28" xfId="0" applyFont="1" applyFill="1" applyBorder="1" applyAlignment="1">
      <alignment horizontal="left" vertical="center" wrapText="1"/>
    </xf>
    <xf numFmtId="0" fontId="28" fillId="25" borderId="1" xfId="4" applyFont="1" applyFill="1" applyBorder="1" applyAlignment="1">
      <alignment horizontal="left" vertical="center" wrapText="1"/>
    </xf>
    <xf numFmtId="0" fontId="17" fillId="15" borderId="27" xfId="4" applyFont="1" applyFill="1" applyBorder="1" applyAlignment="1">
      <alignment horizontal="center" vertical="center" wrapText="1"/>
    </xf>
    <xf numFmtId="9" fontId="5" fillId="0" borderId="0" xfId="2" applyFont="1" applyBorder="1" applyAlignment="1">
      <alignment horizontal="center" vertical="center" wrapText="1"/>
    </xf>
    <xf numFmtId="0" fontId="19" fillId="0" borderId="0" xfId="4" applyFont="1" applyAlignment="1">
      <alignment horizontal="center" vertical="center" wrapText="1"/>
    </xf>
    <xf numFmtId="0" fontId="15" fillId="4" borderId="1" xfId="0" applyFont="1" applyFill="1" applyBorder="1" applyAlignment="1">
      <alignment horizontal="center" vertical="center" wrapText="1"/>
    </xf>
    <xf numFmtId="0" fontId="17" fillId="15" borderId="35" xfId="4" applyFont="1" applyFill="1" applyBorder="1" applyAlignment="1">
      <alignment horizontal="center" vertical="center" wrapText="1"/>
    </xf>
    <xf numFmtId="0" fontId="28" fillId="0" borderId="27" xfId="0" applyFont="1" applyBorder="1" applyAlignment="1">
      <alignment horizontal="left" wrapText="1"/>
    </xf>
    <xf numFmtId="14" fontId="28" fillId="0" borderId="23" xfId="0" applyNumberFormat="1" applyFont="1" applyBorder="1" applyAlignment="1">
      <alignment horizontal="left" vertical="center"/>
    </xf>
    <xf numFmtId="0" fontId="28" fillId="0" borderId="23" xfId="0" applyFont="1" applyBorder="1" applyAlignment="1">
      <alignment horizontal="left"/>
    </xf>
    <xf numFmtId="0" fontId="28" fillId="0" borderId="27" xfId="0" applyFont="1" applyBorder="1" applyAlignment="1">
      <alignment horizontal="left" vertical="center" wrapText="1"/>
    </xf>
    <xf numFmtId="14" fontId="28" fillId="0" borderId="37" xfId="0" applyNumberFormat="1" applyFont="1" applyBorder="1" applyAlignment="1">
      <alignment horizontal="left" vertical="center" wrapText="1"/>
    </xf>
    <xf numFmtId="0" fontId="43" fillId="14" borderId="23" xfId="0" applyFont="1" applyFill="1" applyBorder="1" applyAlignment="1">
      <alignment horizontal="left" vertical="center" wrapText="1"/>
    </xf>
    <xf numFmtId="0" fontId="43" fillId="17" borderId="32" xfId="0" applyFont="1" applyFill="1" applyBorder="1" applyAlignment="1">
      <alignment horizontal="left" vertical="center" wrapText="1"/>
    </xf>
    <xf numFmtId="0" fontId="28" fillId="0" borderId="28" xfId="0" applyFont="1" applyBorder="1" applyAlignment="1">
      <alignment horizontal="left" vertical="center" wrapText="1"/>
    </xf>
    <xf numFmtId="0" fontId="39" fillId="18" borderId="39" xfId="0" applyFont="1" applyFill="1" applyBorder="1" applyAlignment="1">
      <alignment horizontal="left" vertical="center" wrapText="1" readingOrder="1"/>
    </xf>
    <xf numFmtId="0" fontId="0" fillId="0" borderId="23" xfId="0" applyBorder="1" applyAlignment="1">
      <alignment wrapText="1"/>
    </xf>
    <xf numFmtId="0" fontId="0" fillId="28" borderId="23" xfId="0" applyFill="1" applyBorder="1" applyAlignment="1">
      <alignment horizontal="left" vertical="center" wrapText="1"/>
    </xf>
    <xf numFmtId="0" fontId="48" fillId="0" borderId="23" xfId="0" applyFont="1" applyBorder="1" applyAlignment="1">
      <alignment horizontal="center" vertical="center" wrapText="1"/>
    </xf>
    <xf numFmtId="14" fontId="10" fillId="0" borderId="23" xfId="0" applyNumberFormat="1" applyFont="1" applyBorder="1" applyAlignment="1">
      <alignment horizontal="left" vertical="center" wrapText="1"/>
    </xf>
    <xf numFmtId="0" fontId="0" fillId="14" borderId="23" xfId="0" applyFill="1" applyBorder="1" applyAlignment="1">
      <alignment horizontal="left" vertical="center" wrapText="1"/>
    </xf>
    <xf numFmtId="0" fontId="21" fillId="0" borderId="23" xfId="0" applyFont="1" applyBorder="1" applyAlignment="1">
      <alignment vertical="center"/>
    </xf>
    <xf numFmtId="14" fontId="0" fillId="0" borderId="23" xfId="0" applyNumberFormat="1" applyBorder="1" applyAlignment="1">
      <alignment horizontal="left" vertical="center" wrapText="1"/>
    </xf>
    <xf numFmtId="0" fontId="10" fillId="27" borderId="23" xfId="0" applyFont="1" applyFill="1" applyBorder="1" applyAlignment="1">
      <alignment horizontal="left" vertical="center" wrapText="1"/>
    </xf>
    <xf numFmtId="0" fontId="10" fillId="26" borderId="23" xfId="0" applyFont="1" applyFill="1" applyBorder="1" applyAlignment="1">
      <alignment horizontal="left" vertical="center" wrapText="1"/>
    </xf>
    <xf numFmtId="14" fontId="10" fillId="26" borderId="23" xfId="0" applyNumberFormat="1" applyFont="1" applyFill="1" applyBorder="1" applyAlignment="1">
      <alignment horizontal="left" vertical="center" wrapText="1"/>
    </xf>
    <xf numFmtId="0" fontId="0" fillId="26" borderId="23" xfId="0" applyFill="1" applyBorder="1" applyAlignment="1">
      <alignment horizontal="left" vertical="center" wrapText="1"/>
    </xf>
    <xf numFmtId="0" fontId="48" fillId="26" borderId="23" xfId="0" applyFont="1" applyFill="1" applyBorder="1" applyAlignment="1">
      <alignment horizontal="center" vertical="center" wrapText="1"/>
    </xf>
    <xf numFmtId="0" fontId="21" fillId="0" borderId="23" xfId="0" applyFont="1" applyBorder="1"/>
    <xf numFmtId="0" fontId="21" fillId="0" borderId="0" xfId="0" applyFont="1" applyAlignment="1">
      <alignment vertical="center"/>
    </xf>
    <xf numFmtId="0" fontId="0" fillId="29" borderId="23" xfId="0" applyFill="1" applyBorder="1" applyAlignment="1">
      <alignment horizontal="left" vertical="center" wrapText="1"/>
    </xf>
    <xf numFmtId="0" fontId="43" fillId="0" borderId="23" xfId="0" applyFont="1" applyBorder="1" applyAlignment="1">
      <alignment horizontal="center" vertical="center"/>
    </xf>
    <xf numFmtId="0" fontId="0" fillId="27" borderId="23" xfId="0" applyFill="1" applyBorder="1" applyAlignment="1">
      <alignment horizontal="left" vertical="center" wrapText="1"/>
    </xf>
    <xf numFmtId="14" fontId="0" fillId="0" borderId="23" xfId="0" applyNumberFormat="1" applyBorder="1" applyAlignment="1">
      <alignment horizontal="right" wrapText="1"/>
    </xf>
    <xf numFmtId="0" fontId="0" fillId="0" borderId="23" xfId="0" applyBorder="1" applyAlignment="1">
      <alignment vertical="center" wrapText="1"/>
    </xf>
    <xf numFmtId="14" fontId="0" fillId="0" borderId="23" xfId="0" applyNumberFormat="1" applyBorder="1" applyAlignment="1">
      <alignment horizontal="center" vertical="center"/>
    </xf>
    <xf numFmtId="0" fontId="0" fillId="0" borderId="23" xfId="0" applyBorder="1" applyAlignment="1">
      <alignment horizontal="left" wrapText="1"/>
    </xf>
    <xf numFmtId="0" fontId="10" fillId="0" borderId="28" xfId="0" applyFont="1" applyBorder="1" applyAlignment="1">
      <alignment horizontal="left" vertical="center" wrapText="1"/>
    </xf>
    <xf numFmtId="14" fontId="10" fillId="0" borderId="28" xfId="0" applyNumberFormat="1" applyFont="1" applyBorder="1" applyAlignment="1">
      <alignment horizontal="left" vertical="center" wrapText="1"/>
    </xf>
    <xf numFmtId="14" fontId="0" fillId="0" borderId="28" xfId="0" applyNumberFormat="1" applyBorder="1" applyAlignment="1">
      <alignment horizontal="center" vertical="center"/>
    </xf>
    <xf numFmtId="0" fontId="0" fillId="14" borderId="23" xfId="0" applyFill="1" applyBorder="1" applyAlignment="1">
      <alignment vertical="center" wrapText="1"/>
    </xf>
    <xf numFmtId="0" fontId="0" fillId="26" borderId="23" xfId="0" applyFill="1" applyBorder="1" applyAlignment="1">
      <alignment horizontal="left" wrapText="1"/>
    </xf>
    <xf numFmtId="0" fontId="48" fillId="0" borderId="23" xfId="0" applyFont="1" applyBorder="1" applyAlignment="1">
      <alignment horizontal="center" wrapText="1"/>
    </xf>
    <xf numFmtId="14" fontId="10" fillId="0" borderId="23" xfId="0" applyNumberFormat="1" applyFont="1" applyBorder="1" applyAlignment="1">
      <alignment horizontal="right" wrapText="1"/>
    </xf>
    <xf numFmtId="0" fontId="49" fillId="0" borderId="0" xfId="0" applyFont="1" applyAlignment="1">
      <alignment vertical="center"/>
    </xf>
    <xf numFmtId="0" fontId="0" fillId="30" borderId="23" xfId="0" applyFill="1" applyBorder="1" applyAlignment="1">
      <alignment wrapText="1"/>
    </xf>
    <xf numFmtId="0" fontId="0" fillId="0" borderId="28" xfId="0" applyBorder="1" applyAlignment="1">
      <alignment wrapText="1"/>
    </xf>
    <xf numFmtId="0" fontId="21" fillId="0" borderId="23" xfId="0" applyFont="1" applyBorder="1" applyAlignment="1">
      <alignment vertical="center" wrapText="1"/>
    </xf>
    <xf numFmtId="0" fontId="0" fillId="27" borderId="23" xfId="0" applyFill="1" applyBorder="1" applyAlignment="1">
      <alignment wrapText="1"/>
    </xf>
    <xf numFmtId="14" fontId="0" fillId="0" borderId="23" xfId="0" applyNumberFormat="1" applyBorder="1" applyAlignment="1">
      <alignment horizontal="center"/>
    </xf>
    <xf numFmtId="14" fontId="21" fillId="0" borderId="23" xfId="0" applyNumberFormat="1" applyFont="1" applyBorder="1"/>
    <xf numFmtId="0" fontId="21" fillId="0" borderId="0" xfId="0" applyFont="1"/>
    <xf numFmtId="0" fontId="48" fillId="0" borderId="32" xfId="0" applyFont="1" applyBorder="1" applyAlignment="1">
      <alignment horizontal="center" wrapText="1"/>
    </xf>
    <xf numFmtId="14" fontId="0" fillId="0" borderId="32" xfId="0" applyNumberFormat="1" applyBorder="1" applyAlignment="1">
      <alignment horizontal="right" wrapText="1"/>
    </xf>
    <xf numFmtId="0" fontId="21" fillId="0" borderId="32" xfId="0" applyFont="1" applyBorder="1"/>
    <xf numFmtId="14" fontId="21" fillId="0" borderId="32" xfId="0" applyNumberFormat="1" applyFont="1" applyBorder="1"/>
    <xf numFmtId="0" fontId="43" fillId="0" borderId="23" xfId="0" applyFont="1" applyBorder="1" applyAlignment="1">
      <alignment horizontal="center"/>
    </xf>
    <xf numFmtId="0" fontId="21" fillId="17" borderId="23" xfId="0" applyFont="1" applyFill="1" applyBorder="1"/>
    <xf numFmtId="14" fontId="0" fillId="0" borderId="28" xfId="0" applyNumberFormat="1" applyBorder="1" applyAlignment="1">
      <alignment horizontal="center"/>
    </xf>
    <xf numFmtId="14" fontId="0" fillId="0" borderId="23" xfId="0" applyNumberFormat="1" applyBorder="1" applyAlignment="1">
      <alignment horizontal="center" vertical="center" wrapText="1"/>
    </xf>
    <xf numFmtId="0" fontId="28" fillId="31" borderId="1" xfId="4" applyFont="1" applyFill="1" applyBorder="1" applyAlignment="1">
      <alignment horizontal="left" vertical="center" wrapText="1"/>
    </xf>
    <xf numFmtId="15" fontId="10" fillId="0" borderId="0" xfId="0" applyNumberFormat="1" applyFont="1" applyAlignment="1">
      <alignment horizontal="center" vertical="center" wrapText="1"/>
    </xf>
    <xf numFmtId="0" fontId="41" fillId="0" borderId="0" xfId="0" applyFont="1" applyAlignment="1">
      <alignment vertical="center" wrapText="1"/>
    </xf>
    <xf numFmtId="0" fontId="10" fillId="0" borderId="0" xfId="0" applyFont="1" applyAlignment="1">
      <alignment horizontal="justify" vertical="center" wrapText="1"/>
    </xf>
    <xf numFmtId="0" fontId="10" fillId="0" borderId="0" xfId="0" applyFont="1" applyAlignment="1">
      <alignment horizontal="left" vertical="center" wrapText="1"/>
    </xf>
    <xf numFmtId="0" fontId="10" fillId="0" borderId="0" xfId="0" applyFont="1" applyAlignment="1">
      <alignment horizontal="center" vertical="center" wrapText="1"/>
    </xf>
    <xf numFmtId="3" fontId="10" fillId="0" borderId="0" xfId="1" applyNumberFormat="1" applyFont="1" applyBorder="1" applyAlignment="1">
      <alignment horizontal="center" vertical="center" wrapText="1"/>
    </xf>
    <xf numFmtId="0" fontId="41" fillId="0" borderId="0" xfId="0" applyFont="1" applyAlignment="1">
      <alignment horizontal="left" vertical="center" wrapText="1"/>
    </xf>
    <xf numFmtId="0" fontId="10" fillId="17" borderId="32" xfId="0" applyFont="1" applyFill="1" applyBorder="1" applyAlignment="1">
      <alignment wrapText="1"/>
    </xf>
    <xf numFmtId="0" fontId="10" fillId="17" borderId="28" xfId="0" applyFont="1" applyFill="1" applyBorder="1" applyAlignment="1">
      <alignment wrapText="1"/>
    </xf>
    <xf numFmtId="14" fontId="10" fillId="0" borderId="28" xfId="0" applyNumberFormat="1" applyFont="1" applyBorder="1" applyAlignment="1">
      <alignment wrapText="1"/>
    </xf>
    <xf numFmtId="0" fontId="10" fillId="32" borderId="23" xfId="0" applyFont="1" applyFill="1" applyBorder="1" applyAlignment="1">
      <alignment wrapText="1"/>
    </xf>
    <xf numFmtId="0" fontId="10" fillId="0" borderId="37" xfId="0" applyFont="1" applyBorder="1" applyAlignment="1">
      <alignment wrapText="1"/>
    </xf>
    <xf numFmtId="0" fontId="52" fillId="0" borderId="1" xfId="0" applyFont="1" applyBorder="1" applyAlignment="1">
      <alignment horizontal="right" vertical="center"/>
    </xf>
    <xf numFmtId="0" fontId="51" fillId="5" borderId="1" xfId="0" applyFont="1" applyFill="1" applyBorder="1" applyAlignment="1">
      <alignment horizontal="center" vertical="center"/>
    </xf>
    <xf numFmtId="0" fontId="0" fillId="0" borderId="21" xfId="0" applyBorder="1" applyAlignment="1">
      <alignment horizontal="left" vertical="center"/>
    </xf>
    <xf numFmtId="0" fontId="0" fillId="0" borderId="1" xfId="0" applyBorder="1" applyAlignment="1">
      <alignment horizontal="left" vertical="center"/>
    </xf>
    <xf numFmtId="0" fontId="10" fillId="0" borderId="1" xfId="0" applyFont="1" applyBorder="1" applyAlignment="1">
      <alignment horizontal="left" vertical="center" wrapText="1"/>
    </xf>
    <xf numFmtId="0" fontId="5" fillId="0" borderId="0" xfId="0" applyFont="1" applyAlignment="1">
      <alignment horizontal="center" vertical="center" wrapText="1"/>
    </xf>
    <xf numFmtId="0" fontId="3" fillId="0" borderId="0" xfId="0" applyFont="1" applyAlignment="1">
      <alignment horizontal="center" vertical="center"/>
    </xf>
    <xf numFmtId="3" fontId="10" fillId="0" borderId="1" xfId="1" applyNumberFormat="1" applyFont="1" applyFill="1" applyBorder="1" applyAlignment="1">
      <alignment horizontal="center" vertical="center" wrapText="1"/>
    </xf>
    <xf numFmtId="3" fontId="16" fillId="0" borderId="1" xfId="1" applyNumberFormat="1" applyFont="1" applyFill="1" applyBorder="1" applyAlignment="1">
      <alignment horizontal="center" vertical="center" wrapText="1"/>
    </xf>
    <xf numFmtId="0" fontId="10" fillId="0" borderId="1" xfId="0" applyFont="1" applyBorder="1" applyAlignment="1">
      <alignment horizontal="justify" vertical="center" wrapText="1"/>
    </xf>
    <xf numFmtId="0" fontId="0" fillId="0" borderId="0" xfId="0" applyAlignment="1">
      <alignment vertical="center" wrapText="1"/>
    </xf>
    <xf numFmtId="3" fontId="10" fillId="0" borderId="0" xfId="1" applyNumberFormat="1" applyFont="1" applyFill="1" applyBorder="1" applyAlignment="1">
      <alignment horizontal="center" vertical="center" wrapText="1"/>
    </xf>
    <xf numFmtId="3" fontId="16" fillId="0" borderId="0" xfId="1" applyNumberFormat="1" applyFont="1" applyFill="1" applyBorder="1" applyAlignment="1">
      <alignment horizontal="center" vertical="center" wrapText="1"/>
    </xf>
    <xf numFmtId="164" fontId="10" fillId="0" borderId="0" xfId="0" applyNumberFormat="1" applyFont="1" applyAlignment="1">
      <alignment horizontal="center" vertical="center" wrapText="1"/>
    </xf>
    <xf numFmtId="164" fontId="10" fillId="0" borderId="0" xfId="0" applyNumberFormat="1" applyFont="1" applyAlignment="1">
      <alignment horizontal="left" vertical="center" wrapText="1"/>
    </xf>
    <xf numFmtId="0" fontId="10" fillId="0" borderId="44" xfId="0" applyFont="1" applyBorder="1" applyAlignment="1">
      <alignment vertical="center" wrapText="1"/>
    </xf>
    <xf numFmtId="0" fontId="16" fillId="0" borderId="1" xfId="0" applyFont="1" applyBorder="1" applyAlignment="1">
      <alignment horizontal="left" vertical="center" wrapText="1"/>
    </xf>
    <xf numFmtId="9" fontId="47" fillId="0" borderId="1" xfId="4" applyNumberFormat="1" applyFont="1" applyBorder="1" applyAlignment="1">
      <alignment horizontal="center" vertical="center" wrapText="1"/>
    </xf>
    <xf numFmtId="0" fontId="19" fillId="0" borderId="35" xfId="4" applyFont="1" applyBorder="1" applyAlignment="1">
      <alignment horizontal="center" vertical="center" wrapText="1"/>
    </xf>
    <xf numFmtId="0" fontId="16" fillId="0" borderId="36" xfId="4" applyFont="1" applyBorder="1"/>
    <xf numFmtId="0" fontId="16" fillId="0" borderId="37" xfId="4" applyFont="1" applyBorder="1"/>
    <xf numFmtId="9" fontId="20" fillId="0" borderId="24" xfId="4" applyNumberFormat="1" applyFont="1" applyBorder="1" applyAlignment="1">
      <alignment horizontal="center" vertical="center" wrapText="1"/>
    </xf>
    <xf numFmtId="0" fontId="16" fillId="0" borderId="26" xfId="4" applyFont="1" applyBorder="1"/>
    <xf numFmtId="0" fontId="16" fillId="0" borderId="25" xfId="4" applyFont="1" applyBorder="1"/>
    <xf numFmtId="0" fontId="16" fillId="0" borderId="29" xfId="4" applyFont="1" applyBorder="1"/>
    <xf numFmtId="0" fontId="7" fillId="0" borderId="0" xfId="4"/>
    <xf numFmtId="0" fontId="16" fillId="0" borderId="30" xfId="4" applyFont="1" applyBorder="1"/>
    <xf numFmtId="0" fontId="16" fillId="0" borderId="31" xfId="4" applyFont="1" applyBorder="1"/>
    <xf numFmtId="0" fontId="16" fillId="0" borderId="33" xfId="4" applyFont="1" applyBorder="1"/>
    <xf numFmtId="0" fontId="16" fillId="0" borderId="32" xfId="4" applyFont="1" applyBorder="1"/>
    <xf numFmtId="0" fontId="20" fillId="0" borderId="27" xfId="4" applyFont="1" applyBorder="1" applyAlignment="1">
      <alignment horizontal="center" vertical="center" wrapText="1"/>
    </xf>
    <xf numFmtId="0" fontId="16" fillId="0" borderId="28" xfId="4" applyFont="1" applyBorder="1"/>
    <xf numFmtId="0" fontId="21" fillId="14" borderId="0" xfId="4" applyFont="1" applyFill="1" applyAlignment="1">
      <alignment horizontal="center" wrapText="1"/>
    </xf>
    <xf numFmtId="0" fontId="16" fillId="0" borderId="0" xfId="4" applyFont="1"/>
    <xf numFmtId="0" fontId="12" fillId="10" borderId="0" xfId="0" applyFont="1" applyFill="1" applyAlignment="1">
      <alignment horizontal="center" vertical="center" wrapText="1"/>
    </xf>
    <xf numFmtId="0" fontId="15" fillId="4" borderId="1" xfId="0" applyFont="1" applyFill="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7" xfId="0" applyFont="1" applyBorder="1" applyAlignment="1">
      <alignment horizontal="center" vertical="center" wrapText="1"/>
    </xf>
    <xf numFmtId="9" fontId="5" fillId="0" borderId="1" xfId="2" applyFont="1" applyBorder="1" applyAlignment="1">
      <alignment horizontal="center" vertical="center" wrapText="1"/>
    </xf>
    <xf numFmtId="0" fontId="15" fillId="12" borderId="1" xfId="0" applyFont="1" applyFill="1" applyBorder="1" applyAlignment="1">
      <alignment horizontal="center" vertical="center" wrapText="1"/>
    </xf>
    <xf numFmtId="0" fontId="15" fillId="12" borderId="43" xfId="0" applyFont="1" applyFill="1" applyBorder="1" applyAlignment="1">
      <alignment horizontal="center" vertical="center" wrapText="1"/>
    </xf>
    <xf numFmtId="0" fontId="15" fillId="12" borderId="44" xfId="0" applyFont="1" applyFill="1" applyBorder="1" applyAlignment="1">
      <alignment horizontal="center" vertical="center" wrapText="1"/>
    </xf>
    <xf numFmtId="0" fontId="15" fillId="12" borderId="45" xfId="0" applyFont="1" applyFill="1" applyBorder="1" applyAlignment="1">
      <alignment horizontal="center" vertical="center" wrapText="1"/>
    </xf>
    <xf numFmtId="0" fontId="15" fillId="12" borderId="19" xfId="0" applyFont="1" applyFill="1" applyBorder="1" applyAlignment="1">
      <alignment horizontal="center" vertical="center" wrapText="1"/>
    </xf>
    <xf numFmtId="0" fontId="15" fillId="12" borderId="0" xfId="0" applyFont="1" applyFill="1" applyAlignment="1">
      <alignment horizontal="center" vertical="center" wrapText="1"/>
    </xf>
    <xf numFmtId="0" fontId="15" fillId="12" borderId="15" xfId="0" applyFont="1" applyFill="1" applyBorder="1" applyAlignment="1">
      <alignment horizontal="center" vertical="center" wrapText="1"/>
    </xf>
    <xf numFmtId="0" fontId="15" fillId="12" borderId="18" xfId="0" applyFont="1" applyFill="1" applyBorder="1" applyAlignment="1">
      <alignment horizontal="center" vertical="center" wrapText="1"/>
    </xf>
    <xf numFmtId="0" fontId="15" fillId="12" borderId="22" xfId="0" applyFont="1" applyFill="1" applyBorder="1" applyAlignment="1">
      <alignment horizontal="center" vertical="center" wrapText="1"/>
    </xf>
    <xf numFmtId="0" fontId="15" fillId="12" borderId="17" xfId="0" applyFont="1" applyFill="1" applyBorder="1" applyAlignment="1">
      <alignment horizontal="center" vertical="center" wrapText="1"/>
    </xf>
    <xf numFmtId="0" fontId="24" fillId="0" borderId="44" xfId="6" applyBorder="1" applyAlignment="1">
      <alignment horizontal="left" vertical="center" wrapText="1"/>
    </xf>
    <xf numFmtId="0" fontId="15" fillId="33" borderId="4" xfId="0" applyFont="1" applyFill="1" applyBorder="1" applyAlignment="1">
      <alignment horizontal="center" vertical="center"/>
    </xf>
    <xf numFmtId="0" fontId="15" fillId="33" borderId="13" xfId="0" applyFont="1" applyFill="1" applyBorder="1" applyAlignment="1">
      <alignment horizontal="center" vertical="center"/>
    </xf>
    <xf numFmtId="0" fontId="15" fillId="33" borderId="14"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13" xfId="0" applyFont="1" applyFill="1" applyBorder="1" applyAlignment="1">
      <alignment horizontal="center" vertical="center"/>
    </xf>
    <xf numFmtId="0" fontId="15" fillId="6" borderId="14" xfId="0" applyFont="1" applyFill="1" applyBorder="1" applyAlignment="1">
      <alignment horizontal="center" vertical="center"/>
    </xf>
    <xf numFmtId="0" fontId="15" fillId="6" borderId="20"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2" fillId="7" borderId="1" xfId="0" applyFont="1" applyFill="1" applyBorder="1" applyAlignment="1">
      <alignment horizontal="center"/>
    </xf>
    <xf numFmtId="0" fontId="2" fillId="7" borderId="2" xfId="0" applyFont="1" applyFill="1" applyBorder="1" applyAlignment="1">
      <alignment horizontal="center"/>
    </xf>
    <xf numFmtId="0" fontId="2" fillId="7" borderId="3" xfId="0" applyFont="1" applyFill="1" applyBorder="1" applyAlignment="1">
      <alignment horizontal="center"/>
    </xf>
    <xf numFmtId="0" fontId="2" fillId="7" borderId="4" xfId="0" applyFont="1" applyFill="1" applyBorder="1" applyAlignment="1">
      <alignment horizontal="center"/>
    </xf>
    <xf numFmtId="0" fontId="2" fillId="4" borderId="5"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cellXfs>
  <cellStyles count="19">
    <cellStyle name="Hipervínculo" xfId="6" builtinId="8"/>
    <cellStyle name="Hipervínculo 2" xfId="5" xr:uid="{68B965A1-C6D6-449E-856C-2B9427A3E040}"/>
    <cellStyle name="Hyperlink" xfId="7" xr:uid="{00000000-000B-0000-0000-000008000000}"/>
    <cellStyle name="Millares" xfId="1" builtinId="3"/>
    <cellStyle name="Millares 2" xfId="14" xr:uid="{12A7D842-4222-40F2-9D67-BDBF771C1D9E}"/>
    <cellStyle name="Millares 2 2" xfId="16" xr:uid="{D9D1D73E-4FBE-4CD0-AA22-BF86B7D7AB42}"/>
    <cellStyle name="Millares 3" xfId="15" xr:uid="{531202F8-6C61-4E26-907E-14F3D5E7DC0B}"/>
    <cellStyle name="Millares 4" xfId="13" xr:uid="{CD495EE5-707A-48C7-AABA-B3613041AA11}"/>
    <cellStyle name="Millares 5" xfId="18" xr:uid="{327A5906-DD0E-426F-BDAD-65C033B37F46}"/>
    <cellStyle name="Moneda 2" xfId="3" xr:uid="{00000000-0005-0000-0000-000002000000}"/>
    <cellStyle name="Normal" xfId="0" builtinId="0"/>
    <cellStyle name="Normal 2" xfId="4" xr:uid="{6E42D014-D7FE-4153-A787-ABB8FB5C34BC}"/>
    <cellStyle name="Normal 2 2" xfId="11" xr:uid="{5754DFF3-39F6-4D25-9FEE-BC5D4854C054}"/>
    <cellStyle name="Normal 3" xfId="8" xr:uid="{38587387-1B4A-455A-91C2-C30D7DA4A244}"/>
    <cellStyle name="Normal 3 2" xfId="12" xr:uid="{AD17753B-84F0-4307-B4AC-EB16169966A5}"/>
    <cellStyle name="Normal 4" xfId="9" xr:uid="{21668C33-32DC-44CA-A323-84E0535D01BD}"/>
    <cellStyle name="Normal 4 2" xfId="10" xr:uid="{813C351F-F4F1-478D-9BDC-183F565B984F}"/>
    <cellStyle name="Porcentaje" xfId="2" builtinId="5"/>
    <cellStyle name="Porcentaje 2" xfId="17" xr:uid="{CB833FEF-5956-4AEF-8EF6-597ACF35D866}"/>
  </cellStyles>
  <dxfs count="16">
    <dxf>
      <fill>
        <patternFill>
          <bgColor rgb="FFFFFF00"/>
        </patternFill>
      </fill>
    </dxf>
    <dxf>
      <fill>
        <patternFill>
          <bgColor rgb="FFFFFF00"/>
        </patternFill>
      </fill>
    </dxf>
    <dxf>
      <fill>
        <patternFill>
          <bgColor rgb="FFFFFF00"/>
        </patternFill>
      </fill>
    </dxf>
    <dxf>
      <fill>
        <patternFill>
          <bgColor rgb="FFFF0000"/>
        </patternFill>
      </fill>
    </dxf>
    <dxf>
      <font>
        <b val="0"/>
        <i val="0"/>
        <color theme="0"/>
      </font>
      <fill>
        <patternFill>
          <bgColor rgb="FFFF0000"/>
        </patternFill>
      </fill>
    </dxf>
    <dxf>
      <font>
        <color theme="0" tint="-0.34998626667073579"/>
      </font>
      <fill>
        <patternFill>
          <bgColor theme="0" tint="-0.14996795556505021"/>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BE4D5"/>
          <bgColor rgb="FFFBE4D5"/>
        </patternFill>
      </fill>
    </dxf>
  </dxfs>
  <tableStyles count="0" defaultTableStyle="TableStyleMedium2" defaultPivotStyle="PivotStyleLight16"/>
  <colors>
    <mruColors>
      <color rgb="FF70AC47"/>
      <color rgb="FF06D20B"/>
      <color rgb="FF0EAE02"/>
      <color rgb="FF70AD47"/>
      <color rgb="FF00A9DD"/>
      <color rgb="FFFF5050"/>
      <color rgb="FF66FF66"/>
      <color rgb="FF00CC00"/>
      <color rgb="FF0064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284011</xdr:colOff>
      <xdr:row>0</xdr:row>
      <xdr:rowOff>182095</xdr:rowOff>
    </xdr:from>
    <xdr:ext cx="1032680" cy="1092574"/>
    <xdr:pic>
      <xdr:nvPicPr>
        <xdr:cNvPr id="2" name="image1.png">
          <a:extLst>
            <a:ext uri="{FF2B5EF4-FFF2-40B4-BE49-F238E27FC236}">
              <a16:creationId xmlns:a16="http://schemas.microsoft.com/office/drawing/2014/main" id="{168DE258-2C33-4554-808C-733809CD49B6}"/>
            </a:ext>
          </a:extLst>
        </xdr:cNvPr>
        <xdr:cNvPicPr preferRelativeResize="0"/>
      </xdr:nvPicPr>
      <xdr:blipFill>
        <a:blip xmlns:r="http://schemas.openxmlformats.org/officeDocument/2006/relationships" r:embed="rId1" cstate="print"/>
        <a:stretch>
          <a:fillRect/>
        </a:stretch>
      </xdr:blipFill>
      <xdr:spPr>
        <a:xfrm>
          <a:off x="998386" y="182095"/>
          <a:ext cx="1032680" cy="1092574"/>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295275</xdr:colOff>
      <xdr:row>0</xdr:row>
      <xdr:rowOff>76200</xdr:rowOff>
    </xdr:from>
    <xdr:ext cx="590550" cy="666750"/>
    <xdr:pic>
      <xdr:nvPicPr>
        <xdr:cNvPr id="2" name="image1.png">
          <a:extLst>
            <a:ext uri="{FF2B5EF4-FFF2-40B4-BE49-F238E27FC236}">
              <a16:creationId xmlns:a16="http://schemas.microsoft.com/office/drawing/2014/main" id="{C831C571-F2CA-4D82-B7ED-FC50A1FC0257}"/>
            </a:ext>
          </a:extLst>
        </xdr:cNvPr>
        <xdr:cNvPicPr preferRelativeResize="0"/>
      </xdr:nvPicPr>
      <xdr:blipFill>
        <a:blip xmlns:r="http://schemas.openxmlformats.org/officeDocument/2006/relationships" r:embed="rId1" cstate="print"/>
        <a:stretch>
          <a:fillRect/>
        </a:stretch>
      </xdr:blipFill>
      <xdr:spPr>
        <a:xfrm>
          <a:off x="1260475" y="76200"/>
          <a:ext cx="590550" cy="6667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94569</xdr:colOff>
      <xdr:row>4</xdr:row>
      <xdr:rowOff>15119</xdr:rowOff>
    </xdr:from>
    <xdr:ext cx="466595" cy="524570"/>
    <xdr:pic>
      <xdr:nvPicPr>
        <xdr:cNvPr id="2" name="Imagen 1">
          <a:extLst>
            <a:ext uri="{FF2B5EF4-FFF2-40B4-BE49-F238E27FC236}">
              <a16:creationId xmlns:a16="http://schemas.microsoft.com/office/drawing/2014/main" id="{CC4B4F4C-F27F-42B0-BF31-54FA6FF3FCBD}"/>
            </a:ext>
          </a:extLst>
        </xdr:cNvPr>
        <xdr:cNvPicPr>
          <a:picLocks noChangeAspect="1"/>
        </xdr:cNvPicPr>
      </xdr:nvPicPr>
      <xdr:blipFill>
        <a:blip xmlns:r="http://schemas.openxmlformats.org/officeDocument/2006/relationships" r:embed="rId1"/>
        <a:stretch>
          <a:fillRect/>
        </a:stretch>
      </xdr:blipFill>
      <xdr:spPr>
        <a:xfrm>
          <a:off x="94569" y="15119"/>
          <a:ext cx="466595" cy="524570"/>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sii.documentacion.icbf.gov.co/Proyectos/PENSEMOS%20SA%202022/1.%20Inicio/1.1%20Estudios%20Previos/ANEXOS_FCT/Anexo%20No.%2010%20Matriz%20de%20Riesgos%20IAD.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EA71F-0A52-4530-9F10-27372E5E8950}">
  <sheetPr filterMode="1">
    <pageSetUpPr fitToPage="1"/>
  </sheetPr>
  <dimension ref="A1:Y1197"/>
  <sheetViews>
    <sheetView showGridLines="0" zoomScale="55" zoomScaleNormal="55" workbookViewId="0">
      <pane ySplit="4" topLeftCell="A423" activePane="bottomLeft" state="frozen"/>
      <selection activeCell="E61" sqref="E61"/>
      <selection pane="bottomLeft" activeCell="G425" sqref="G425"/>
    </sheetView>
  </sheetViews>
  <sheetFormatPr baseColWidth="10" defaultColWidth="13.85546875" defaultRowHeight="15" customHeight="1" x14ac:dyDescent="0.2"/>
  <cols>
    <col min="1" max="1" width="3.42578125" style="164" customWidth="1"/>
    <col min="2" max="2" width="7.42578125" style="164" customWidth="1"/>
    <col min="3" max="3" width="42.28515625" style="164" customWidth="1"/>
    <col min="4" max="4" width="11.28515625" style="164" customWidth="1"/>
    <col min="5" max="5" width="35.140625" style="164" bestFit="1" customWidth="1"/>
    <col min="6" max="6" width="22.7109375" style="164" bestFit="1" customWidth="1"/>
    <col min="7" max="7" width="68.7109375" style="164" customWidth="1"/>
    <col min="8" max="8" width="34.7109375" style="164" customWidth="1"/>
    <col min="9" max="9" width="14.85546875" style="164" customWidth="1"/>
    <col min="10" max="10" width="16.42578125" style="164" customWidth="1"/>
    <col min="11" max="11" width="13.42578125" style="164" customWidth="1"/>
    <col min="12" max="12" width="68.42578125" style="70" customWidth="1"/>
    <col min="13" max="13" width="38.28515625" style="164" customWidth="1"/>
    <col min="14" max="14" width="20.140625" style="164" customWidth="1"/>
    <col min="15" max="15" width="10.140625" style="164" customWidth="1"/>
    <col min="16" max="16" width="10.140625" style="100" hidden="1" customWidth="1"/>
    <col min="17" max="25" width="10.28515625" style="164" customWidth="1"/>
    <col min="26" max="16384" width="13.85546875" style="164"/>
  </cols>
  <sheetData>
    <row r="1" spans="1:25" ht="33.75" customHeight="1" x14ac:dyDescent="0.25">
      <c r="A1" s="70" t="s">
        <v>26</v>
      </c>
      <c r="B1" s="178"/>
      <c r="C1" s="179"/>
      <c r="D1" s="180"/>
      <c r="E1" s="311" t="s">
        <v>13</v>
      </c>
      <c r="F1" s="311"/>
      <c r="G1" s="311"/>
      <c r="H1" s="311"/>
      <c r="I1" s="311"/>
      <c r="J1" s="311"/>
      <c r="K1" s="311"/>
      <c r="L1" s="311"/>
      <c r="M1" s="181" t="s">
        <v>0</v>
      </c>
      <c r="N1" s="182">
        <v>44194</v>
      </c>
      <c r="O1" s="70"/>
      <c r="P1" s="96"/>
      <c r="Q1" s="70"/>
      <c r="R1" s="70"/>
      <c r="S1" s="70"/>
      <c r="T1" s="70"/>
      <c r="U1" s="70"/>
      <c r="V1" s="70"/>
      <c r="W1" s="70"/>
      <c r="X1" s="70"/>
      <c r="Y1" s="70"/>
    </row>
    <row r="2" spans="1:25" ht="33.75" customHeight="1" x14ac:dyDescent="0.25">
      <c r="A2" s="70"/>
      <c r="B2" s="183"/>
      <c r="C2" s="184"/>
      <c r="D2" s="185"/>
      <c r="E2" s="311"/>
      <c r="F2" s="311"/>
      <c r="G2" s="311"/>
      <c r="H2" s="311"/>
      <c r="I2" s="311"/>
      <c r="J2" s="311"/>
      <c r="K2" s="311"/>
      <c r="L2" s="311"/>
      <c r="M2" s="181" t="s">
        <v>1</v>
      </c>
      <c r="N2" s="186" t="s">
        <v>27</v>
      </c>
      <c r="O2" s="70"/>
      <c r="P2" s="96"/>
      <c r="Q2" s="70"/>
      <c r="R2" s="70"/>
      <c r="S2" s="70"/>
      <c r="T2" s="70"/>
      <c r="U2" s="70"/>
      <c r="V2" s="70"/>
      <c r="W2" s="70"/>
      <c r="X2" s="70"/>
      <c r="Y2" s="70"/>
    </row>
    <row r="3" spans="1:25" ht="33.75" customHeight="1" x14ac:dyDescent="0.25">
      <c r="A3" s="70"/>
      <c r="B3" s="187"/>
      <c r="C3" s="188"/>
      <c r="D3" s="189"/>
      <c r="E3" s="311"/>
      <c r="F3" s="311"/>
      <c r="G3" s="311"/>
      <c r="H3" s="311"/>
      <c r="I3" s="311"/>
      <c r="J3" s="311"/>
      <c r="K3" s="311"/>
      <c r="L3" s="311"/>
      <c r="M3" s="190" t="s">
        <v>2</v>
      </c>
      <c r="N3" s="191"/>
      <c r="O3" s="70"/>
      <c r="P3" s="97"/>
      <c r="Q3" s="70"/>
      <c r="R3" s="70"/>
      <c r="S3" s="70"/>
      <c r="T3" s="70"/>
      <c r="U3" s="70"/>
      <c r="V3" s="70"/>
      <c r="W3" s="70"/>
      <c r="X3" s="70"/>
      <c r="Y3" s="70"/>
    </row>
    <row r="4" spans="1:25" s="199" customFormat="1" ht="45.75" customHeight="1" x14ac:dyDescent="0.25">
      <c r="A4" s="194"/>
      <c r="B4" s="195" t="s">
        <v>28</v>
      </c>
      <c r="C4" s="186" t="s">
        <v>29</v>
      </c>
      <c r="D4" s="195" t="s">
        <v>30</v>
      </c>
      <c r="E4" s="196" t="s">
        <v>31</v>
      </c>
      <c r="F4" s="196" t="s">
        <v>32</v>
      </c>
      <c r="G4" s="197" t="s">
        <v>16</v>
      </c>
      <c r="H4" s="197" t="s">
        <v>33</v>
      </c>
      <c r="I4" s="196" t="s">
        <v>34</v>
      </c>
      <c r="J4" s="196" t="s">
        <v>35</v>
      </c>
      <c r="K4" s="196" t="s">
        <v>14</v>
      </c>
      <c r="L4" s="196" t="s">
        <v>36</v>
      </c>
      <c r="M4" s="195" t="s">
        <v>37</v>
      </c>
      <c r="N4" s="195" t="s">
        <v>18</v>
      </c>
      <c r="O4" s="198"/>
      <c r="P4" s="71">
        <f ca="1">TODAY()</f>
        <v>45272</v>
      </c>
      <c r="Q4" s="194"/>
      <c r="R4" s="194"/>
      <c r="S4" s="194"/>
      <c r="T4" s="194"/>
      <c r="U4" s="194"/>
      <c r="V4" s="194"/>
      <c r="W4" s="194"/>
      <c r="X4" s="194"/>
      <c r="Y4" s="194"/>
    </row>
    <row r="5" spans="1:25" ht="30" x14ac:dyDescent="0.25">
      <c r="A5" s="70"/>
      <c r="B5" s="222">
        <v>1</v>
      </c>
      <c r="C5" s="103" t="s">
        <v>38</v>
      </c>
      <c r="D5" s="104">
        <v>1</v>
      </c>
      <c r="E5" s="103" t="s">
        <v>22</v>
      </c>
      <c r="F5" s="105">
        <v>44193</v>
      </c>
      <c r="G5" s="103" t="s">
        <v>39</v>
      </c>
      <c r="H5" s="103" t="s">
        <v>25</v>
      </c>
      <c r="I5" s="105">
        <v>44196</v>
      </c>
      <c r="J5" s="105" t="s">
        <v>40</v>
      </c>
      <c r="K5" s="107" t="str">
        <f t="shared" ref="K5:K79" ca="1" si="0">IF(I5="","",IF(I5&lt;P$4,IF(J5="","Atrasado","Cumplido"),IF(J5="","En curso","Cumplido")))</f>
        <v>Cumplido</v>
      </c>
      <c r="L5" s="103"/>
      <c r="M5" s="103"/>
      <c r="N5" s="103"/>
      <c r="O5" s="74" t="e">
        <f t="shared" ref="O5:O39" si="1">IF(I5="",0,IF(I5&lt;#REF!,IF(J5="",1,0),0))</f>
        <v>#REF!</v>
      </c>
      <c r="P5" s="70"/>
      <c r="Q5" s="70"/>
      <c r="R5" s="70"/>
      <c r="S5" s="70"/>
      <c r="T5" s="70"/>
      <c r="U5" s="70"/>
      <c r="V5" s="70"/>
      <c r="W5" s="70"/>
      <c r="X5" s="70"/>
      <c r="Y5" s="70"/>
    </row>
    <row r="6" spans="1:25" s="72" customFormat="1" ht="60" x14ac:dyDescent="0.2">
      <c r="A6" s="70"/>
      <c r="B6" s="222">
        <v>2</v>
      </c>
      <c r="C6" s="103" t="s">
        <v>41</v>
      </c>
      <c r="D6" s="108"/>
      <c r="E6" s="103" t="s">
        <v>22</v>
      </c>
      <c r="F6" s="105">
        <v>44193</v>
      </c>
      <c r="G6" s="103" t="s">
        <v>42</v>
      </c>
      <c r="H6" s="103" t="s">
        <v>43</v>
      </c>
      <c r="I6" s="105">
        <v>44196</v>
      </c>
      <c r="J6" s="105" t="s">
        <v>44</v>
      </c>
      <c r="K6" s="107" t="str">
        <f t="shared" ca="1" si="0"/>
        <v>Cumplido</v>
      </c>
      <c r="L6" s="103" t="s">
        <v>45</v>
      </c>
      <c r="M6" s="103" t="s">
        <v>46</v>
      </c>
      <c r="N6" s="103" t="s">
        <v>47</v>
      </c>
      <c r="O6" s="74" t="e">
        <f t="shared" si="1"/>
        <v>#REF!</v>
      </c>
      <c r="P6" s="70"/>
      <c r="Q6" s="70"/>
      <c r="R6" s="70"/>
      <c r="S6" s="70"/>
      <c r="T6" s="70"/>
      <c r="U6" s="70"/>
      <c r="V6" s="70"/>
      <c r="W6" s="70"/>
      <c r="X6" s="70"/>
      <c r="Y6" s="70"/>
    </row>
    <row r="7" spans="1:25" s="72" customFormat="1" ht="30" x14ac:dyDescent="0.2">
      <c r="A7" s="70"/>
      <c r="B7" s="222">
        <v>3</v>
      </c>
      <c r="C7" s="103" t="s">
        <v>41</v>
      </c>
      <c r="D7" s="109"/>
      <c r="E7" s="103" t="s">
        <v>22</v>
      </c>
      <c r="F7" s="105">
        <v>44193</v>
      </c>
      <c r="G7" s="103" t="s">
        <v>48</v>
      </c>
      <c r="H7" s="103" t="s">
        <v>12</v>
      </c>
      <c r="I7" s="105">
        <v>44194</v>
      </c>
      <c r="J7" s="105" t="s">
        <v>49</v>
      </c>
      <c r="K7" s="107" t="str">
        <f t="shared" ca="1" si="0"/>
        <v>Cumplido</v>
      </c>
      <c r="L7" s="103"/>
      <c r="M7" s="103"/>
      <c r="N7" s="103"/>
      <c r="O7" s="74" t="e">
        <f t="shared" si="1"/>
        <v>#REF!</v>
      </c>
      <c r="P7" s="70"/>
      <c r="Q7" s="70"/>
      <c r="R7" s="70"/>
      <c r="S7" s="70"/>
      <c r="T7" s="70"/>
      <c r="U7" s="70"/>
      <c r="V7" s="70"/>
      <c r="W7" s="70"/>
      <c r="X7" s="70"/>
      <c r="Y7" s="70"/>
    </row>
    <row r="8" spans="1:25" s="72" customFormat="1" ht="60" x14ac:dyDescent="0.2">
      <c r="A8" s="70"/>
      <c r="B8" s="222">
        <v>4</v>
      </c>
      <c r="C8" s="103" t="s">
        <v>41</v>
      </c>
      <c r="D8" s="109"/>
      <c r="E8" s="103" t="s">
        <v>22</v>
      </c>
      <c r="F8" s="105">
        <v>44194</v>
      </c>
      <c r="G8" s="103" t="s">
        <v>50</v>
      </c>
      <c r="H8" s="103" t="s">
        <v>12</v>
      </c>
      <c r="I8" s="105" t="s">
        <v>51</v>
      </c>
      <c r="J8" s="105" t="s">
        <v>52</v>
      </c>
      <c r="K8" s="107" t="str">
        <f t="shared" ca="1" si="0"/>
        <v>Cumplido</v>
      </c>
      <c r="L8" s="103" t="s">
        <v>53</v>
      </c>
      <c r="M8" s="103" t="s">
        <v>54</v>
      </c>
      <c r="N8" s="103" t="s">
        <v>47</v>
      </c>
      <c r="O8" s="74" t="e">
        <f t="shared" si="1"/>
        <v>#REF!</v>
      </c>
      <c r="P8" s="70"/>
      <c r="Q8" s="70"/>
      <c r="R8" s="70"/>
      <c r="S8" s="70"/>
      <c r="T8" s="70"/>
      <c r="U8" s="70"/>
      <c r="V8" s="70"/>
      <c r="W8" s="70"/>
      <c r="X8" s="70"/>
      <c r="Y8" s="70"/>
    </row>
    <row r="9" spans="1:25" s="72" customFormat="1" ht="30" x14ac:dyDescent="0.2">
      <c r="A9" s="70"/>
      <c r="B9" s="222">
        <v>5</v>
      </c>
      <c r="C9" s="103" t="s">
        <v>41</v>
      </c>
      <c r="D9" s="109"/>
      <c r="E9" s="103" t="s">
        <v>22</v>
      </c>
      <c r="F9" s="105">
        <v>44194</v>
      </c>
      <c r="G9" s="103" t="s">
        <v>55</v>
      </c>
      <c r="H9" s="103" t="s">
        <v>12</v>
      </c>
      <c r="I9" s="105" t="s">
        <v>51</v>
      </c>
      <c r="J9" s="105" t="s">
        <v>56</v>
      </c>
      <c r="K9" s="107" t="str">
        <f t="shared" ca="1" si="0"/>
        <v>Cumplido</v>
      </c>
      <c r="L9" s="103"/>
      <c r="M9" s="103"/>
      <c r="N9" s="103"/>
      <c r="O9" s="74" t="e">
        <f t="shared" si="1"/>
        <v>#REF!</v>
      </c>
      <c r="P9" s="70"/>
      <c r="Q9" s="70"/>
      <c r="R9" s="70"/>
      <c r="S9" s="70"/>
      <c r="T9" s="70"/>
      <c r="U9" s="70"/>
      <c r="V9" s="70"/>
      <c r="W9" s="70"/>
      <c r="X9" s="70"/>
      <c r="Y9" s="70"/>
    </row>
    <row r="10" spans="1:25" s="72" customFormat="1" ht="30" hidden="1" x14ac:dyDescent="0.2">
      <c r="A10" s="70"/>
      <c r="B10" s="281">
        <v>6</v>
      </c>
      <c r="C10" s="103" t="s">
        <v>41</v>
      </c>
      <c r="D10" s="108" t="s">
        <v>57</v>
      </c>
      <c r="E10" s="103" t="s">
        <v>58</v>
      </c>
      <c r="F10" s="105">
        <v>44194</v>
      </c>
      <c r="G10" s="103" t="s">
        <v>59</v>
      </c>
      <c r="H10" s="103" t="s">
        <v>60</v>
      </c>
      <c r="I10" s="106">
        <v>44409</v>
      </c>
      <c r="J10" s="106" t="s">
        <v>49</v>
      </c>
      <c r="K10" s="107" t="str">
        <f t="shared" ca="1" si="0"/>
        <v>Cumplido</v>
      </c>
      <c r="L10" s="103"/>
      <c r="M10" s="103"/>
      <c r="N10" s="103"/>
      <c r="O10" s="74" t="e">
        <f t="shared" si="1"/>
        <v>#REF!</v>
      </c>
      <c r="P10" s="70"/>
      <c r="Q10" s="70"/>
      <c r="R10" s="70"/>
      <c r="S10" s="70"/>
      <c r="T10" s="70"/>
      <c r="U10" s="70"/>
      <c r="V10" s="70"/>
      <c r="W10" s="70"/>
      <c r="X10" s="70"/>
      <c r="Y10" s="70"/>
    </row>
    <row r="11" spans="1:25" s="72" customFormat="1" ht="30" hidden="1" x14ac:dyDescent="0.2">
      <c r="A11" s="70"/>
      <c r="B11" s="281">
        <v>7</v>
      </c>
      <c r="C11" s="103" t="s">
        <v>41</v>
      </c>
      <c r="D11" s="109" t="s">
        <v>57</v>
      </c>
      <c r="E11" s="103" t="s">
        <v>58</v>
      </c>
      <c r="F11" s="105">
        <v>44194</v>
      </c>
      <c r="G11" s="103" t="s">
        <v>61</v>
      </c>
      <c r="H11" s="103" t="s">
        <v>60</v>
      </c>
      <c r="I11" s="106">
        <v>44409</v>
      </c>
      <c r="J11" s="106" t="s">
        <v>52</v>
      </c>
      <c r="K11" s="107" t="str">
        <f t="shared" ca="1" si="0"/>
        <v>Cumplido</v>
      </c>
      <c r="L11" s="103"/>
      <c r="M11" s="103"/>
      <c r="N11" s="103"/>
      <c r="O11" s="74" t="e">
        <f t="shared" si="1"/>
        <v>#REF!</v>
      </c>
      <c r="P11" s="70"/>
      <c r="Q11" s="70"/>
      <c r="R11" s="70"/>
      <c r="S11" s="70"/>
      <c r="T11" s="70"/>
      <c r="U11" s="70"/>
      <c r="V11" s="70"/>
      <c r="W11" s="70"/>
      <c r="X11" s="70"/>
      <c r="Y11" s="70"/>
    </row>
    <row r="12" spans="1:25" ht="45" x14ac:dyDescent="0.25">
      <c r="A12" s="70"/>
      <c r="B12" s="222">
        <v>8</v>
      </c>
      <c r="C12" s="103" t="s">
        <v>62</v>
      </c>
      <c r="D12" s="109">
        <v>2</v>
      </c>
      <c r="E12" s="103" t="s">
        <v>22</v>
      </c>
      <c r="F12" s="105">
        <v>44204</v>
      </c>
      <c r="G12" s="103" t="s">
        <v>63</v>
      </c>
      <c r="H12" s="103" t="s">
        <v>64</v>
      </c>
      <c r="I12" s="105">
        <v>44531</v>
      </c>
      <c r="J12" s="105">
        <v>44531</v>
      </c>
      <c r="K12" s="107" t="str">
        <f t="shared" ca="1" si="0"/>
        <v>Cumplido</v>
      </c>
      <c r="L12" s="103"/>
      <c r="M12" s="103"/>
      <c r="N12" s="103"/>
      <c r="O12" s="74" t="e">
        <f t="shared" si="1"/>
        <v>#REF!</v>
      </c>
      <c r="P12" s="70"/>
      <c r="Q12" s="70"/>
      <c r="R12" s="70"/>
      <c r="S12" s="70"/>
      <c r="T12" s="70"/>
      <c r="U12" s="70"/>
      <c r="V12" s="70"/>
      <c r="W12" s="70"/>
      <c r="X12" s="70"/>
      <c r="Y12" s="70"/>
    </row>
    <row r="13" spans="1:25" x14ac:dyDescent="0.25">
      <c r="A13" s="70"/>
      <c r="B13" s="222">
        <v>9</v>
      </c>
      <c r="C13" s="103" t="s">
        <v>62</v>
      </c>
      <c r="D13" s="109">
        <v>2</v>
      </c>
      <c r="E13" s="103" t="s">
        <v>22</v>
      </c>
      <c r="F13" s="105">
        <v>44204</v>
      </c>
      <c r="G13" s="103" t="s">
        <v>65</v>
      </c>
      <c r="H13" s="103" t="s">
        <v>25</v>
      </c>
      <c r="I13" s="105">
        <v>44440</v>
      </c>
      <c r="J13" s="105">
        <v>44440</v>
      </c>
      <c r="K13" s="107" t="str">
        <f t="shared" ca="1" si="0"/>
        <v>Cumplido</v>
      </c>
      <c r="L13" s="103"/>
      <c r="M13" s="103"/>
      <c r="N13" s="103"/>
      <c r="O13" s="74" t="e">
        <f t="shared" si="1"/>
        <v>#REF!</v>
      </c>
      <c r="P13" s="70"/>
      <c r="Q13" s="70"/>
      <c r="R13" s="70"/>
      <c r="S13" s="70"/>
      <c r="T13" s="70"/>
      <c r="U13" s="70"/>
      <c r="V13" s="70"/>
      <c r="W13" s="70"/>
      <c r="X13" s="70"/>
      <c r="Y13" s="70"/>
    </row>
    <row r="14" spans="1:25" ht="30" x14ac:dyDescent="0.25">
      <c r="A14" s="70"/>
      <c r="B14" s="222">
        <v>10</v>
      </c>
      <c r="C14" s="103" t="s">
        <v>62</v>
      </c>
      <c r="D14" s="109">
        <v>2</v>
      </c>
      <c r="E14" s="103" t="s">
        <v>22</v>
      </c>
      <c r="F14" s="105">
        <v>44204</v>
      </c>
      <c r="G14" s="103" t="s">
        <v>66</v>
      </c>
      <c r="H14" s="103" t="s">
        <v>12</v>
      </c>
      <c r="I14" s="105" t="s">
        <v>49</v>
      </c>
      <c r="J14" s="105" t="s">
        <v>49</v>
      </c>
      <c r="K14" s="107" t="str">
        <f t="shared" ca="1" si="0"/>
        <v>Cumplido</v>
      </c>
      <c r="L14" s="103"/>
      <c r="M14" s="103"/>
      <c r="N14" s="103"/>
      <c r="O14" s="74" t="e">
        <f t="shared" si="1"/>
        <v>#REF!</v>
      </c>
      <c r="P14" s="70"/>
      <c r="Q14" s="70"/>
      <c r="R14" s="70"/>
      <c r="S14" s="70"/>
      <c r="T14" s="70"/>
      <c r="U14" s="70"/>
      <c r="V14" s="70"/>
      <c r="W14" s="70"/>
      <c r="X14" s="70"/>
      <c r="Y14" s="70"/>
    </row>
    <row r="15" spans="1:25" ht="30" x14ac:dyDescent="0.25">
      <c r="A15" s="70"/>
      <c r="B15" s="222">
        <v>11</v>
      </c>
      <c r="C15" s="103" t="s">
        <v>62</v>
      </c>
      <c r="D15" s="109">
        <v>2</v>
      </c>
      <c r="E15" s="103" t="s">
        <v>22</v>
      </c>
      <c r="F15" s="105">
        <v>44204</v>
      </c>
      <c r="G15" s="103" t="s">
        <v>67</v>
      </c>
      <c r="H15" s="103" t="s">
        <v>12</v>
      </c>
      <c r="I15" s="105">
        <v>44409</v>
      </c>
      <c r="J15" s="105" t="s">
        <v>56</v>
      </c>
      <c r="K15" s="107" t="str">
        <f t="shared" ca="1" si="0"/>
        <v>Cumplido</v>
      </c>
      <c r="L15" s="103"/>
      <c r="M15" s="103"/>
      <c r="N15" s="103"/>
      <c r="O15" s="74" t="e">
        <f t="shared" si="1"/>
        <v>#REF!</v>
      </c>
      <c r="P15" s="70"/>
      <c r="Q15" s="70"/>
      <c r="R15" s="70"/>
      <c r="S15" s="70"/>
      <c r="T15" s="70"/>
      <c r="U15" s="70"/>
      <c r="V15" s="70"/>
      <c r="W15" s="70"/>
      <c r="X15" s="70"/>
      <c r="Y15" s="70"/>
    </row>
    <row r="16" spans="1:25" s="72" customFormat="1" ht="45" hidden="1" x14ac:dyDescent="0.2">
      <c r="A16" s="70"/>
      <c r="B16" s="281">
        <v>12</v>
      </c>
      <c r="C16" s="103" t="s">
        <v>68</v>
      </c>
      <c r="D16" s="109" t="s">
        <v>57</v>
      </c>
      <c r="E16" s="103" t="s">
        <v>58</v>
      </c>
      <c r="F16" s="105">
        <v>44211</v>
      </c>
      <c r="G16" s="103" t="s">
        <v>69</v>
      </c>
      <c r="H16" s="103" t="s">
        <v>70</v>
      </c>
      <c r="I16" s="106">
        <v>44211</v>
      </c>
      <c r="J16" s="106">
        <v>44222</v>
      </c>
      <c r="K16" s="107" t="str">
        <f t="shared" ca="1" si="0"/>
        <v>Cumplido</v>
      </c>
      <c r="L16" s="103" t="s">
        <v>71</v>
      </c>
      <c r="M16" s="103" t="s">
        <v>72</v>
      </c>
      <c r="N16" s="103" t="s">
        <v>12</v>
      </c>
      <c r="O16" s="74" t="e">
        <f t="shared" si="1"/>
        <v>#REF!</v>
      </c>
      <c r="P16" s="70"/>
      <c r="Q16" s="70"/>
      <c r="R16" s="70"/>
      <c r="S16" s="70"/>
      <c r="T16" s="70"/>
      <c r="U16" s="70"/>
      <c r="V16" s="70"/>
      <c r="W16" s="70"/>
      <c r="X16" s="70"/>
      <c r="Y16" s="70"/>
    </row>
    <row r="17" spans="1:25" s="72" customFormat="1" ht="30" hidden="1" x14ac:dyDescent="0.2">
      <c r="A17" s="70"/>
      <c r="B17" s="281">
        <v>13</v>
      </c>
      <c r="C17" s="103" t="s">
        <v>73</v>
      </c>
      <c r="D17" s="109" t="s">
        <v>57</v>
      </c>
      <c r="E17" s="103" t="s">
        <v>58</v>
      </c>
      <c r="F17" s="105">
        <v>44211</v>
      </c>
      <c r="G17" s="103" t="s">
        <v>74</v>
      </c>
      <c r="H17" s="103" t="s">
        <v>64</v>
      </c>
      <c r="I17" s="106">
        <v>44215</v>
      </c>
      <c r="J17" s="106">
        <v>44215</v>
      </c>
      <c r="K17" s="107" t="str">
        <f t="shared" ca="1" si="0"/>
        <v>Cumplido</v>
      </c>
      <c r="L17" s="103"/>
      <c r="M17" s="103"/>
      <c r="N17" s="103"/>
      <c r="O17" s="74" t="e">
        <f t="shared" si="1"/>
        <v>#REF!</v>
      </c>
      <c r="P17" s="70"/>
      <c r="Q17" s="70"/>
      <c r="R17" s="70"/>
      <c r="S17" s="70"/>
      <c r="T17" s="70"/>
      <c r="U17" s="70"/>
      <c r="V17" s="70"/>
      <c r="W17" s="70"/>
      <c r="X17" s="70"/>
      <c r="Y17" s="70"/>
    </row>
    <row r="18" spans="1:25" s="72" customFormat="1" ht="60" hidden="1" x14ac:dyDescent="0.2">
      <c r="A18" s="70"/>
      <c r="B18" s="281">
        <v>14</v>
      </c>
      <c r="C18" s="103" t="s">
        <v>73</v>
      </c>
      <c r="D18" s="109" t="s">
        <v>57</v>
      </c>
      <c r="E18" s="103" t="s">
        <v>58</v>
      </c>
      <c r="F18" s="105">
        <v>44200</v>
      </c>
      <c r="G18" s="103" t="s">
        <v>75</v>
      </c>
      <c r="H18" s="103" t="s">
        <v>76</v>
      </c>
      <c r="I18" s="106">
        <v>44202</v>
      </c>
      <c r="J18" s="106">
        <v>44223</v>
      </c>
      <c r="K18" s="107" t="str">
        <f t="shared" ca="1" si="0"/>
        <v>Cumplido</v>
      </c>
      <c r="L18" s="103" t="s">
        <v>77</v>
      </c>
      <c r="M18" s="103" t="s">
        <v>78</v>
      </c>
      <c r="N18" s="103" t="s">
        <v>12</v>
      </c>
      <c r="O18" s="74" t="e">
        <f t="shared" si="1"/>
        <v>#REF!</v>
      </c>
      <c r="P18" s="70"/>
      <c r="Q18" s="70"/>
      <c r="R18" s="70"/>
      <c r="S18" s="70"/>
      <c r="T18" s="70"/>
      <c r="U18" s="70"/>
      <c r="V18" s="70"/>
      <c r="W18" s="70"/>
      <c r="X18" s="70"/>
      <c r="Y18" s="70"/>
    </row>
    <row r="19" spans="1:25" s="72" customFormat="1" ht="60" hidden="1" x14ac:dyDescent="0.2">
      <c r="A19" s="70"/>
      <c r="B19" s="281">
        <v>15</v>
      </c>
      <c r="C19" s="103" t="s">
        <v>73</v>
      </c>
      <c r="D19" s="108" t="s">
        <v>57</v>
      </c>
      <c r="E19" s="103" t="s">
        <v>58</v>
      </c>
      <c r="F19" s="105">
        <v>44208</v>
      </c>
      <c r="G19" s="103" t="s">
        <v>79</v>
      </c>
      <c r="H19" s="103" t="s">
        <v>80</v>
      </c>
      <c r="I19" s="106">
        <v>44211</v>
      </c>
      <c r="J19" s="106">
        <v>44223</v>
      </c>
      <c r="K19" s="107" t="str">
        <f t="shared" ca="1" si="0"/>
        <v>Cumplido</v>
      </c>
      <c r="L19" s="103" t="s">
        <v>81</v>
      </c>
      <c r="M19" s="103" t="s">
        <v>82</v>
      </c>
      <c r="N19" s="103" t="s">
        <v>47</v>
      </c>
      <c r="O19" s="74" t="e">
        <f t="shared" si="1"/>
        <v>#REF!</v>
      </c>
      <c r="P19" s="70"/>
      <c r="Q19" s="70"/>
      <c r="R19" s="70"/>
      <c r="S19" s="70"/>
      <c r="T19" s="70"/>
      <c r="U19" s="70"/>
      <c r="V19" s="70"/>
      <c r="W19" s="70"/>
      <c r="X19" s="70"/>
      <c r="Y19" s="70"/>
    </row>
    <row r="20" spans="1:25" x14ac:dyDescent="0.25">
      <c r="A20" s="70"/>
      <c r="B20" s="222">
        <v>16</v>
      </c>
      <c r="C20" s="45" t="s">
        <v>83</v>
      </c>
      <c r="D20" s="109">
        <v>3</v>
      </c>
      <c r="E20" s="103" t="s">
        <v>22</v>
      </c>
      <c r="F20" s="105">
        <v>44211</v>
      </c>
      <c r="G20" s="103" t="s">
        <v>84</v>
      </c>
      <c r="H20" s="103"/>
      <c r="I20" s="105"/>
      <c r="J20" s="105"/>
      <c r="K20" s="107" t="str">
        <f t="shared" si="0"/>
        <v/>
      </c>
      <c r="L20" s="103"/>
      <c r="M20" s="103"/>
      <c r="N20" s="103"/>
      <c r="O20" s="74">
        <f t="shared" si="1"/>
        <v>0</v>
      </c>
      <c r="P20" s="70"/>
      <c r="Q20" s="70"/>
      <c r="R20" s="70"/>
      <c r="S20" s="70"/>
      <c r="T20" s="70"/>
      <c r="U20" s="70"/>
      <c r="V20" s="70"/>
      <c r="W20" s="70"/>
      <c r="X20" s="70"/>
      <c r="Y20" s="70"/>
    </row>
    <row r="21" spans="1:25" ht="30" x14ac:dyDescent="0.25">
      <c r="A21" s="70"/>
      <c r="B21" s="222">
        <v>17</v>
      </c>
      <c r="C21" s="103" t="s">
        <v>85</v>
      </c>
      <c r="D21" s="109">
        <v>4</v>
      </c>
      <c r="E21" s="103" t="s">
        <v>22</v>
      </c>
      <c r="F21" s="105">
        <v>44211</v>
      </c>
      <c r="G21" s="103" t="s">
        <v>86</v>
      </c>
      <c r="H21" s="103" t="s">
        <v>25</v>
      </c>
      <c r="I21" s="105">
        <v>43848</v>
      </c>
      <c r="J21" s="105">
        <v>43848</v>
      </c>
      <c r="K21" s="107" t="str">
        <f t="shared" ca="1" si="0"/>
        <v>Cumplido</v>
      </c>
      <c r="L21" s="103"/>
      <c r="M21" s="103"/>
      <c r="N21" s="103"/>
      <c r="O21" s="74" t="e">
        <f t="shared" si="1"/>
        <v>#REF!</v>
      </c>
      <c r="P21" s="70"/>
      <c r="Q21" s="70"/>
      <c r="R21" s="70"/>
      <c r="S21" s="70"/>
      <c r="T21" s="70"/>
      <c r="U21" s="70"/>
      <c r="V21" s="70"/>
      <c r="W21" s="70"/>
      <c r="X21" s="70"/>
      <c r="Y21" s="70"/>
    </row>
    <row r="22" spans="1:25" ht="45" x14ac:dyDescent="0.25">
      <c r="A22" s="70"/>
      <c r="B22" s="222">
        <v>18</v>
      </c>
      <c r="C22" s="103" t="s">
        <v>85</v>
      </c>
      <c r="D22" s="109">
        <v>4</v>
      </c>
      <c r="E22" s="103" t="s">
        <v>22</v>
      </c>
      <c r="F22" s="105">
        <v>44211</v>
      </c>
      <c r="G22" s="103" t="s">
        <v>87</v>
      </c>
      <c r="H22" s="103" t="s">
        <v>15</v>
      </c>
      <c r="I22" s="105">
        <v>44214</v>
      </c>
      <c r="J22" s="105">
        <v>44214</v>
      </c>
      <c r="K22" s="107" t="str">
        <f t="shared" ca="1" si="0"/>
        <v>Cumplido</v>
      </c>
      <c r="L22" s="103"/>
      <c r="M22" s="103"/>
      <c r="N22" s="103"/>
      <c r="O22" s="74" t="e">
        <f t="shared" si="1"/>
        <v>#REF!</v>
      </c>
      <c r="P22" s="70"/>
      <c r="Q22" s="70"/>
      <c r="R22" s="70"/>
      <c r="S22" s="70"/>
      <c r="T22" s="70"/>
      <c r="U22" s="70"/>
      <c r="V22" s="70"/>
      <c r="W22" s="70"/>
      <c r="X22" s="70"/>
      <c r="Y22" s="70"/>
    </row>
    <row r="23" spans="1:25" ht="30" x14ac:dyDescent="0.25">
      <c r="A23" s="70"/>
      <c r="B23" s="222">
        <v>19</v>
      </c>
      <c r="C23" s="103" t="s">
        <v>85</v>
      </c>
      <c r="D23" s="109">
        <v>4</v>
      </c>
      <c r="E23" s="103" t="s">
        <v>22</v>
      </c>
      <c r="F23" s="105">
        <v>44211</v>
      </c>
      <c r="G23" s="103" t="s">
        <v>88</v>
      </c>
      <c r="H23" s="103" t="s">
        <v>89</v>
      </c>
      <c r="I23" s="105">
        <v>44214</v>
      </c>
      <c r="J23" s="105">
        <v>44214</v>
      </c>
      <c r="K23" s="107" t="str">
        <f t="shared" ca="1" si="0"/>
        <v>Cumplido</v>
      </c>
      <c r="L23" s="73"/>
      <c r="M23" s="73"/>
      <c r="N23" s="73"/>
      <c r="O23" s="74" t="e">
        <f t="shared" si="1"/>
        <v>#REF!</v>
      </c>
      <c r="P23" s="70"/>
      <c r="Q23" s="70"/>
      <c r="R23" s="70"/>
      <c r="S23" s="70"/>
      <c r="T23" s="70"/>
      <c r="U23" s="70"/>
      <c r="V23" s="70"/>
      <c r="W23" s="70"/>
      <c r="X23" s="70"/>
      <c r="Y23" s="70"/>
    </row>
    <row r="24" spans="1:25" s="72" customFormat="1" ht="30" hidden="1" x14ac:dyDescent="0.2">
      <c r="A24" s="70"/>
      <c r="B24" s="281">
        <v>20</v>
      </c>
      <c r="C24" s="103" t="s">
        <v>73</v>
      </c>
      <c r="D24" s="109" t="s">
        <v>57</v>
      </c>
      <c r="E24" s="103" t="s">
        <v>58</v>
      </c>
      <c r="F24" s="105">
        <v>44211</v>
      </c>
      <c r="G24" s="103" t="s">
        <v>90</v>
      </c>
      <c r="H24" s="103" t="s">
        <v>91</v>
      </c>
      <c r="I24" s="106">
        <v>44218</v>
      </c>
      <c r="J24" s="106">
        <v>44218</v>
      </c>
      <c r="K24" s="107" t="str">
        <f t="shared" ca="1" si="0"/>
        <v>Cumplido</v>
      </c>
      <c r="L24" s="73"/>
      <c r="M24" s="73"/>
      <c r="N24" s="73"/>
      <c r="O24" s="74" t="e">
        <f t="shared" si="1"/>
        <v>#REF!</v>
      </c>
      <c r="P24" s="70"/>
      <c r="Q24" s="70"/>
      <c r="R24" s="70"/>
      <c r="S24" s="70"/>
      <c r="T24" s="70"/>
      <c r="U24" s="70"/>
      <c r="V24" s="70"/>
      <c r="W24" s="70"/>
      <c r="X24" s="70"/>
      <c r="Y24" s="70"/>
    </row>
    <row r="25" spans="1:25" s="72" customFormat="1" ht="30" hidden="1" x14ac:dyDescent="0.2">
      <c r="A25" s="70"/>
      <c r="B25" s="281">
        <v>21</v>
      </c>
      <c r="C25" s="103" t="s">
        <v>73</v>
      </c>
      <c r="D25" s="109" t="s">
        <v>57</v>
      </c>
      <c r="E25" s="103" t="s">
        <v>58</v>
      </c>
      <c r="F25" s="105">
        <v>44211</v>
      </c>
      <c r="G25" s="103" t="s">
        <v>92</v>
      </c>
      <c r="H25" s="103" t="s">
        <v>12</v>
      </c>
      <c r="I25" s="106">
        <v>44214</v>
      </c>
      <c r="J25" s="106">
        <v>44214</v>
      </c>
      <c r="K25" s="107" t="str">
        <f t="shared" ca="1" si="0"/>
        <v>Cumplido</v>
      </c>
      <c r="L25" s="73"/>
      <c r="M25" s="73"/>
      <c r="N25" s="73"/>
      <c r="O25" s="74" t="e">
        <f t="shared" si="1"/>
        <v>#REF!</v>
      </c>
      <c r="P25" s="70"/>
      <c r="Q25" s="70"/>
      <c r="R25" s="70"/>
      <c r="S25" s="70"/>
      <c r="T25" s="70"/>
      <c r="U25" s="70"/>
      <c r="V25" s="70"/>
      <c r="W25" s="70"/>
      <c r="X25" s="70"/>
      <c r="Y25" s="70"/>
    </row>
    <row r="26" spans="1:25" s="72" customFormat="1" ht="60" hidden="1" x14ac:dyDescent="0.2">
      <c r="A26" s="70"/>
      <c r="B26" s="281">
        <v>22</v>
      </c>
      <c r="C26" s="103" t="s">
        <v>73</v>
      </c>
      <c r="D26" s="109" t="s">
        <v>57</v>
      </c>
      <c r="E26" s="103" t="s">
        <v>58</v>
      </c>
      <c r="F26" s="105">
        <v>44211</v>
      </c>
      <c r="G26" s="103" t="s">
        <v>93</v>
      </c>
      <c r="H26" s="103" t="s">
        <v>12</v>
      </c>
      <c r="I26" s="106">
        <v>44214</v>
      </c>
      <c r="J26" s="106">
        <v>44214</v>
      </c>
      <c r="K26" s="107" t="str">
        <f t="shared" ca="1" si="0"/>
        <v>Cumplido</v>
      </c>
      <c r="L26" s="73"/>
      <c r="M26" s="73"/>
      <c r="N26" s="73"/>
      <c r="O26" s="74" t="e">
        <f t="shared" si="1"/>
        <v>#REF!</v>
      </c>
      <c r="P26" s="70"/>
      <c r="Q26" s="70"/>
      <c r="R26" s="70"/>
      <c r="S26" s="70"/>
      <c r="T26" s="70"/>
      <c r="U26" s="70"/>
      <c r="V26" s="70"/>
      <c r="W26" s="70"/>
      <c r="X26" s="70"/>
      <c r="Y26" s="70"/>
    </row>
    <row r="27" spans="1:25" s="72" customFormat="1" ht="45" hidden="1" x14ac:dyDescent="0.2">
      <c r="A27" s="70"/>
      <c r="B27" s="281">
        <v>23</v>
      </c>
      <c r="C27" s="103" t="s">
        <v>73</v>
      </c>
      <c r="D27" s="109" t="s">
        <v>57</v>
      </c>
      <c r="E27" s="103" t="s">
        <v>58</v>
      </c>
      <c r="F27" s="105">
        <v>44211</v>
      </c>
      <c r="G27" s="103" t="s">
        <v>94</v>
      </c>
      <c r="H27" s="103" t="s">
        <v>95</v>
      </c>
      <c r="I27" s="106">
        <v>44216</v>
      </c>
      <c r="J27" s="106">
        <v>44216</v>
      </c>
      <c r="K27" s="107" t="str">
        <f t="shared" ca="1" si="0"/>
        <v>Cumplido</v>
      </c>
      <c r="L27" s="73"/>
      <c r="M27" s="73"/>
      <c r="N27" s="73"/>
      <c r="O27" s="74" t="e">
        <f t="shared" si="1"/>
        <v>#REF!</v>
      </c>
      <c r="P27" s="70"/>
      <c r="Q27" s="70"/>
      <c r="R27" s="70"/>
      <c r="S27" s="70"/>
      <c r="T27" s="70"/>
      <c r="U27" s="70"/>
      <c r="V27" s="70"/>
      <c r="W27" s="70"/>
      <c r="X27" s="70"/>
      <c r="Y27" s="70"/>
    </row>
    <row r="28" spans="1:25" s="72" customFormat="1" ht="30" hidden="1" x14ac:dyDescent="0.2">
      <c r="A28" s="70"/>
      <c r="B28" s="281">
        <v>24</v>
      </c>
      <c r="C28" s="103" t="s">
        <v>73</v>
      </c>
      <c r="D28" s="109" t="s">
        <v>57</v>
      </c>
      <c r="E28" s="103" t="s">
        <v>58</v>
      </c>
      <c r="F28" s="105">
        <v>44211</v>
      </c>
      <c r="G28" s="103" t="s">
        <v>96</v>
      </c>
      <c r="H28" s="103" t="s">
        <v>97</v>
      </c>
      <c r="I28" s="106">
        <v>44214</v>
      </c>
      <c r="J28" s="106">
        <v>44221</v>
      </c>
      <c r="K28" s="107" t="str">
        <f t="shared" ca="1" si="0"/>
        <v>Cumplido</v>
      </c>
      <c r="L28" s="73"/>
      <c r="M28" s="73"/>
      <c r="N28" s="73"/>
      <c r="O28" s="74" t="e">
        <f t="shared" si="1"/>
        <v>#REF!</v>
      </c>
      <c r="P28" s="70"/>
      <c r="Q28" s="70"/>
      <c r="R28" s="70"/>
      <c r="S28" s="70"/>
      <c r="T28" s="70"/>
      <c r="U28" s="70"/>
      <c r="V28" s="70"/>
      <c r="W28" s="70"/>
      <c r="X28" s="70"/>
      <c r="Y28" s="70"/>
    </row>
    <row r="29" spans="1:25" s="72" customFormat="1" ht="30" hidden="1" x14ac:dyDescent="0.2">
      <c r="A29" s="70"/>
      <c r="B29" s="281">
        <v>25</v>
      </c>
      <c r="C29" s="103" t="s">
        <v>73</v>
      </c>
      <c r="D29" s="109" t="s">
        <v>57</v>
      </c>
      <c r="E29" s="103" t="s">
        <v>58</v>
      </c>
      <c r="F29" s="105">
        <v>44211</v>
      </c>
      <c r="G29" s="103" t="s">
        <v>98</v>
      </c>
      <c r="H29" s="103" t="s">
        <v>99</v>
      </c>
      <c r="I29" s="106">
        <v>44214</v>
      </c>
      <c r="J29" s="106">
        <v>44217</v>
      </c>
      <c r="K29" s="107" t="str">
        <f t="shared" ca="1" si="0"/>
        <v>Cumplido</v>
      </c>
      <c r="L29" s="73"/>
      <c r="M29" s="73"/>
      <c r="N29" s="73"/>
      <c r="O29" s="74" t="e">
        <f t="shared" si="1"/>
        <v>#REF!</v>
      </c>
      <c r="P29" s="70"/>
      <c r="Q29" s="70"/>
      <c r="R29" s="70"/>
      <c r="S29" s="70"/>
      <c r="T29" s="70"/>
      <c r="U29" s="70"/>
      <c r="V29" s="70"/>
      <c r="W29" s="70"/>
      <c r="X29" s="70"/>
      <c r="Y29" s="70"/>
    </row>
    <row r="30" spans="1:25" s="72" customFormat="1" ht="30" hidden="1" x14ac:dyDescent="0.2">
      <c r="A30" s="70"/>
      <c r="B30" s="281">
        <v>26</v>
      </c>
      <c r="C30" s="103" t="s">
        <v>100</v>
      </c>
      <c r="D30" s="109" t="s">
        <v>57</v>
      </c>
      <c r="E30" s="103" t="s">
        <v>58</v>
      </c>
      <c r="F30" s="105">
        <v>44214</v>
      </c>
      <c r="G30" s="103" t="s">
        <v>101</v>
      </c>
      <c r="H30" s="103" t="s">
        <v>64</v>
      </c>
      <c r="I30" s="106">
        <v>44218</v>
      </c>
      <c r="J30" s="106">
        <v>44218</v>
      </c>
      <c r="K30" s="107" t="str">
        <f t="shared" ca="1" si="0"/>
        <v>Cumplido</v>
      </c>
      <c r="L30" s="73"/>
      <c r="M30" s="73"/>
      <c r="N30" s="73"/>
      <c r="O30" s="74" t="e">
        <f t="shared" si="1"/>
        <v>#REF!</v>
      </c>
      <c r="P30" s="70"/>
      <c r="Q30" s="70"/>
      <c r="R30" s="70"/>
      <c r="S30" s="70"/>
      <c r="T30" s="70"/>
      <c r="U30" s="70"/>
      <c r="V30" s="70"/>
      <c r="W30" s="70"/>
      <c r="X30" s="70"/>
      <c r="Y30" s="70"/>
    </row>
    <row r="31" spans="1:25" ht="60" x14ac:dyDescent="0.25">
      <c r="A31" s="70"/>
      <c r="B31" s="222">
        <v>27</v>
      </c>
      <c r="C31" s="103" t="s">
        <v>102</v>
      </c>
      <c r="D31" s="109">
        <v>5</v>
      </c>
      <c r="E31" s="103" t="s">
        <v>22</v>
      </c>
      <c r="F31" s="105">
        <v>44215</v>
      </c>
      <c r="G31" s="103" t="s">
        <v>103</v>
      </c>
      <c r="H31" s="103" t="s">
        <v>15</v>
      </c>
      <c r="I31" s="105">
        <v>44215</v>
      </c>
      <c r="J31" s="105">
        <v>44218</v>
      </c>
      <c r="K31" s="107" t="str">
        <f t="shared" ca="1" si="0"/>
        <v>Cumplido</v>
      </c>
      <c r="L31" s="73"/>
      <c r="M31" s="73"/>
      <c r="N31" s="73"/>
      <c r="O31" s="74" t="e">
        <f t="shared" si="1"/>
        <v>#REF!</v>
      </c>
      <c r="P31" s="70"/>
      <c r="Q31" s="70"/>
      <c r="R31" s="70"/>
      <c r="S31" s="70"/>
      <c r="T31" s="70"/>
      <c r="U31" s="70"/>
      <c r="V31" s="70"/>
      <c r="W31" s="70"/>
      <c r="X31" s="70"/>
      <c r="Y31" s="70"/>
    </row>
    <row r="32" spans="1:25" ht="45" x14ac:dyDescent="0.25">
      <c r="A32" s="70"/>
      <c r="B32" s="222">
        <v>28</v>
      </c>
      <c r="C32" s="103" t="s">
        <v>102</v>
      </c>
      <c r="D32" s="109">
        <v>5</v>
      </c>
      <c r="E32" s="103" t="s">
        <v>22</v>
      </c>
      <c r="F32" s="105">
        <v>44215</v>
      </c>
      <c r="G32" s="103" t="s">
        <v>104</v>
      </c>
      <c r="H32" s="103" t="s">
        <v>91</v>
      </c>
      <c r="I32" s="105">
        <v>44215</v>
      </c>
      <c r="J32" s="105">
        <v>44223</v>
      </c>
      <c r="K32" s="107" t="str">
        <f t="shared" ca="1" si="0"/>
        <v>Cumplido</v>
      </c>
      <c r="L32" s="73"/>
      <c r="M32" s="73"/>
      <c r="N32" s="73"/>
      <c r="O32" s="74" t="e">
        <f t="shared" si="1"/>
        <v>#REF!</v>
      </c>
      <c r="P32" s="70"/>
      <c r="Q32" s="70"/>
      <c r="R32" s="70"/>
      <c r="S32" s="70"/>
      <c r="T32" s="70"/>
      <c r="U32" s="70"/>
      <c r="V32" s="70"/>
      <c r="W32" s="70"/>
      <c r="X32" s="70"/>
      <c r="Y32" s="70"/>
    </row>
    <row r="33" spans="1:25" ht="60" x14ac:dyDescent="0.25">
      <c r="A33" s="70"/>
      <c r="B33" s="222">
        <v>29</v>
      </c>
      <c r="C33" s="103" t="s">
        <v>105</v>
      </c>
      <c r="D33" s="109">
        <v>6</v>
      </c>
      <c r="E33" s="103" t="s">
        <v>22</v>
      </c>
      <c r="F33" s="105">
        <v>44215</v>
      </c>
      <c r="G33" s="103" t="s">
        <v>106</v>
      </c>
      <c r="H33" s="103" t="s">
        <v>97</v>
      </c>
      <c r="I33" s="105">
        <v>44216</v>
      </c>
      <c r="J33" s="105">
        <v>44216</v>
      </c>
      <c r="K33" s="107" t="str">
        <f t="shared" ca="1" si="0"/>
        <v>Cumplido</v>
      </c>
      <c r="L33" s="73"/>
      <c r="M33" s="73"/>
      <c r="N33" s="73"/>
      <c r="O33" s="74" t="e">
        <f t="shared" si="1"/>
        <v>#REF!</v>
      </c>
      <c r="P33" s="70"/>
      <c r="Q33" s="70"/>
      <c r="R33" s="70"/>
      <c r="S33" s="70"/>
      <c r="T33" s="70"/>
      <c r="U33" s="70"/>
      <c r="V33" s="70"/>
      <c r="W33" s="70"/>
      <c r="X33" s="70"/>
      <c r="Y33" s="70"/>
    </row>
    <row r="34" spans="1:25" ht="60" x14ac:dyDescent="0.25">
      <c r="A34" s="70"/>
      <c r="B34" s="222">
        <v>30</v>
      </c>
      <c r="C34" s="103" t="s">
        <v>105</v>
      </c>
      <c r="D34" s="109">
        <v>6</v>
      </c>
      <c r="E34" s="103" t="s">
        <v>22</v>
      </c>
      <c r="F34" s="105">
        <v>44215</v>
      </c>
      <c r="G34" s="103" t="s">
        <v>107</v>
      </c>
      <c r="H34" s="103" t="s">
        <v>15</v>
      </c>
      <c r="I34" s="105">
        <v>44216</v>
      </c>
      <c r="J34" s="105">
        <v>44221</v>
      </c>
      <c r="K34" s="107" t="str">
        <f t="shared" ca="1" si="0"/>
        <v>Cumplido</v>
      </c>
      <c r="L34" s="73"/>
      <c r="M34" s="73"/>
      <c r="N34" s="73"/>
      <c r="O34" s="74" t="e">
        <f t="shared" si="1"/>
        <v>#REF!</v>
      </c>
      <c r="P34" s="70"/>
      <c r="Q34" s="70"/>
      <c r="R34" s="70"/>
      <c r="S34" s="70"/>
      <c r="T34" s="70"/>
      <c r="U34" s="70"/>
      <c r="V34" s="70"/>
      <c r="W34" s="70"/>
      <c r="X34" s="70"/>
      <c r="Y34" s="70"/>
    </row>
    <row r="35" spans="1:25" ht="60" x14ac:dyDescent="0.25">
      <c r="A35" s="70"/>
      <c r="B35" s="222">
        <v>31</v>
      </c>
      <c r="C35" s="103" t="s">
        <v>108</v>
      </c>
      <c r="D35" s="109">
        <v>7</v>
      </c>
      <c r="E35" s="103" t="s">
        <v>22</v>
      </c>
      <c r="F35" s="105">
        <v>44215</v>
      </c>
      <c r="G35" s="103" t="s">
        <v>109</v>
      </c>
      <c r="H35" s="103" t="s">
        <v>15</v>
      </c>
      <c r="I35" s="105">
        <v>44216</v>
      </c>
      <c r="J35" s="105">
        <v>44216</v>
      </c>
      <c r="K35" s="107" t="str">
        <f t="shared" ca="1" si="0"/>
        <v>Cumplido</v>
      </c>
      <c r="L35" s="73"/>
      <c r="M35" s="73"/>
      <c r="N35" s="73"/>
      <c r="O35" s="74" t="e">
        <f t="shared" si="1"/>
        <v>#REF!</v>
      </c>
      <c r="P35" s="70"/>
      <c r="Q35" s="70"/>
      <c r="R35" s="70"/>
      <c r="S35" s="70"/>
      <c r="T35" s="70"/>
      <c r="U35" s="70"/>
      <c r="V35" s="70"/>
      <c r="W35" s="70"/>
      <c r="X35" s="70"/>
      <c r="Y35" s="70"/>
    </row>
    <row r="36" spans="1:25" ht="45" x14ac:dyDescent="0.25">
      <c r="A36" s="70"/>
      <c r="B36" s="222">
        <v>32</v>
      </c>
      <c r="C36" s="103" t="s">
        <v>110</v>
      </c>
      <c r="D36" s="109">
        <v>8</v>
      </c>
      <c r="E36" s="103" t="s">
        <v>22</v>
      </c>
      <c r="F36" s="105">
        <v>44218</v>
      </c>
      <c r="G36" s="103" t="s">
        <v>111</v>
      </c>
      <c r="H36" s="103" t="s">
        <v>112</v>
      </c>
      <c r="I36" s="105">
        <v>44222</v>
      </c>
      <c r="J36" s="105">
        <v>44222</v>
      </c>
      <c r="K36" s="107" t="str">
        <f t="shared" ca="1" si="0"/>
        <v>Cumplido</v>
      </c>
      <c r="L36" s="73"/>
      <c r="M36" s="73"/>
      <c r="N36" s="73"/>
      <c r="O36" s="74" t="e">
        <f t="shared" si="1"/>
        <v>#REF!</v>
      </c>
      <c r="P36" s="70"/>
      <c r="Q36" s="70"/>
      <c r="R36" s="70"/>
      <c r="S36" s="70"/>
      <c r="T36" s="70"/>
      <c r="U36" s="70"/>
      <c r="V36" s="70"/>
      <c r="W36" s="70"/>
      <c r="X36" s="70"/>
      <c r="Y36" s="70"/>
    </row>
    <row r="37" spans="1:25" ht="30" x14ac:dyDescent="0.25">
      <c r="A37" s="70"/>
      <c r="B37" s="222">
        <v>33</v>
      </c>
      <c r="C37" s="103" t="s">
        <v>113</v>
      </c>
      <c r="D37" s="109">
        <v>8</v>
      </c>
      <c r="E37" s="103" t="s">
        <v>22</v>
      </c>
      <c r="F37" s="105">
        <v>44218</v>
      </c>
      <c r="G37" s="103" t="s">
        <v>114</v>
      </c>
      <c r="H37" s="103" t="s">
        <v>112</v>
      </c>
      <c r="I37" s="105">
        <v>44224</v>
      </c>
      <c r="J37" s="105">
        <v>44228</v>
      </c>
      <c r="K37" s="107" t="str">
        <f t="shared" ca="1" si="0"/>
        <v>Cumplido</v>
      </c>
      <c r="L37" s="73"/>
      <c r="M37" s="73"/>
      <c r="N37" s="73"/>
      <c r="O37" s="74" t="e">
        <f t="shared" si="1"/>
        <v>#REF!</v>
      </c>
      <c r="P37" s="70"/>
      <c r="Q37" s="70"/>
      <c r="R37" s="70"/>
      <c r="S37" s="70"/>
      <c r="T37" s="70"/>
      <c r="U37" s="70"/>
      <c r="V37" s="70"/>
      <c r="W37" s="70"/>
      <c r="X37" s="70"/>
      <c r="Y37" s="70"/>
    </row>
    <row r="38" spans="1:25" s="72" customFormat="1" ht="45" hidden="1" x14ac:dyDescent="0.2">
      <c r="A38" s="70"/>
      <c r="B38" s="281">
        <v>34</v>
      </c>
      <c r="C38" s="103" t="s">
        <v>115</v>
      </c>
      <c r="D38" s="109" t="s">
        <v>57</v>
      </c>
      <c r="E38" s="103" t="s">
        <v>58</v>
      </c>
      <c r="F38" s="105">
        <v>44221</v>
      </c>
      <c r="G38" s="103" t="s">
        <v>116</v>
      </c>
      <c r="H38" s="103" t="s">
        <v>117</v>
      </c>
      <c r="I38" s="106">
        <v>44222</v>
      </c>
      <c r="J38" s="106">
        <v>44222</v>
      </c>
      <c r="K38" s="107" t="str">
        <f t="shared" ca="1" si="0"/>
        <v>Cumplido</v>
      </c>
      <c r="L38" s="73"/>
      <c r="M38" s="73"/>
      <c r="N38" s="73"/>
      <c r="O38" s="74" t="e">
        <f t="shared" si="1"/>
        <v>#REF!</v>
      </c>
      <c r="P38" s="70"/>
      <c r="Q38" s="70"/>
      <c r="R38" s="70"/>
      <c r="S38" s="70"/>
      <c r="T38" s="70"/>
      <c r="U38" s="70"/>
      <c r="V38" s="70"/>
      <c r="W38" s="70"/>
      <c r="X38" s="70"/>
      <c r="Y38" s="70"/>
    </row>
    <row r="39" spans="1:25" s="72" customFormat="1" ht="30" hidden="1" x14ac:dyDescent="0.2">
      <c r="A39" s="70"/>
      <c r="B39" s="281">
        <v>35</v>
      </c>
      <c r="C39" s="103" t="s">
        <v>115</v>
      </c>
      <c r="D39" s="108" t="s">
        <v>57</v>
      </c>
      <c r="E39" s="103" t="s">
        <v>58</v>
      </c>
      <c r="F39" s="105">
        <v>44221</v>
      </c>
      <c r="G39" s="103" t="s">
        <v>118</v>
      </c>
      <c r="H39" s="103" t="s">
        <v>112</v>
      </c>
      <c r="I39" s="106">
        <v>44222</v>
      </c>
      <c r="J39" s="106">
        <v>44225</v>
      </c>
      <c r="K39" s="107" t="str">
        <f t="shared" ca="1" si="0"/>
        <v>Cumplido</v>
      </c>
      <c r="L39" s="73"/>
      <c r="M39" s="73"/>
      <c r="N39" s="73"/>
      <c r="O39" s="74" t="e">
        <f t="shared" si="1"/>
        <v>#REF!</v>
      </c>
      <c r="P39" s="70"/>
      <c r="Q39" s="70"/>
      <c r="R39" s="70"/>
      <c r="S39" s="70"/>
      <c r="T39" s="70"/>
      <c r="U39" s="70"/>
      <c r="V39" s="70"/>
      <c r="W39" s="70"/>
      <c r="X39" s="70"/>
      <c r="Y39" s="70"/>
    </row>
    <row r="40" spans="1:25" ht="30" x14ac:dyDescent="0.25">
      <c r="A40" s="70"/>
      <c r="B40" s="222">
        <v>36</v>
      </c>
      <c r="C40" s="103" t="s">
        <v>119</v>
      </c>
      <c r="D40" s="109">
        <v>9</v>
      </c>
      <c r="E40" s="103" t="s">
        <v>22</v>
      </c>
      <c r="F40" s="105">
        <v>44221</v>
      </c>
      <c r="G40" s="103" t="s">
        <v>120</v>
      </c>
      <c r="H40" s="103" t="s">
        <v>121</v>
      </c>
      <c r="I40" s="105">
        <v>44222</v>
      </c>
      <c r="J40" s="105">
        <v>44237</v>
      </c>
      <c r="K40" s="107" t="str">
        <f t="shared" ca="1" si="0"/>
        <v>Cumplido</v>
      </c>
      <c r="L40" s="73"/>
      <c r="M40" s="73"/>
      <c r="N40" s="73"/>
      <c r="O40" s="74" t="e">
        <f>IF(I40="",0,IF(I40&lt;#REF!,IF(J40="",1,0),0))</f>
        <v>#REF!</v>
      </c>
      <c r="P40" s="70"/>
      <c r="Q40" s="70"/>
      <c r="R40" s="70"/>
      <c r="S40" s="70"/>
      <c r="T40" s="70"/>
      <c r="U40" s="70"/>
      <c r="V40" s="70"/>
      <c r="W40" s="70"/>
      <c r="X40" s="70"/>
      <c r="Y40" s="70"/>
    </row>
    <row r="41" spans="1:25" ht="30" x14ac:dyDescent="0.25">
      <c r="A41" s="70"/>
      <c r="B41" s="222">
        <v>37</v>
      </c>
      <c r="C41" s="103" t="s">
        <v>119</v>
      </c>
      <c r="D41" s="109">
        <v>9</v>
      </c>
      <c r="E41" s="103" t="s">
        <v>22</v>
      </c>
      <c r="F41" s="105">
        <v>44221</v>
      </c>
      <c r="G41" s="103" t="s">
        <v>122</v>
      </c>
      <c r="H41" s="103" t="s">
        <v>121</v>
      </c>
      <c r="I41" s="105">
        <v>44259</v>
      </c>
      <c r="J41" s="105">
        <v>44229</v>
      </c>
      <c r="K41" s="107" t="str">
        <f t="shared" ca="1" si="0"/>
        <v>Cumplido</v>
      </c>
      <c r="L41" s="73"/>
      <c r="M41" s="73"/>
      <c r="N41" s="73"/>
      <c r="O41" s="74"/>
      <c r="P41" s="70"/>
      <c r="Q41" s="70"/>
      <c r="R41" s="70"/>
      <c r="S41" s="70"/>
      <c r="T41" s="70"/>
      <c r="U41" s="70"/>
      <c r="V41" s="70"/>
      <c r="W41" s="70"/>
      <c r="X41" s="70"/>
      <c r="Y41" s="70"/>
    </row>
    <row r="42" spans="1:25" ht="45" x14ac:dyDescent="0.25">
      <c r="A42" s="70"/>
      <c r="B42" s="222">
        <v>38</v>
      </c>
      <c r="C42" s="103" t="s">
        <v>123</v>
      </c>
      <c r="D42" s="109">
        <v>10</v>
      </c>
      <c r="E42" s="103" t="s">
        <v>22</v>
      </c>
      <c r="F42" s="105">
        <v>44221</v>
      </c>
      <c r="G42" s="103" t="s">
        <v>124</v>
      </c>
      <c r="H42" s="103" t="s">
        <v>112</v>
      </c>
      <c r="I42" s="105">
        <v>44223</v>
      </c>
      <c r="J42" s="105">
        <v>44224</v>
      </c>
      <c r="K42" s="107" t="str">
        <f t="shared" ca="1" si="0"/>
        <v>Cumplido</v>
      </c>
      <c r="L42" s="73"/>
      <c r="M42" s="73"/>
      <c r="N42" s="73"/>
      <c r="O42" s="74"/>
      <c r="P42" s="70"/>
      <c r="Q42" s="70"/>
      <c r="R42" s="70"/>
      <c r="S42" s="70"/>
      <c r="T42" s="70"/>
      <c r="U42" s="70"/>
      <c r="V42" s="70"/>
      <c r="W42" s="70"/>
      <c r="X42" s="70"/>
      <c r="Y42" s="70"/>
    </row>
    <row r="43" spans="1:25" ht="45" x14ac:dyDescent="0.25">
      <c r="A43" s="70"/>
      <c r="B43" s="222">
        <v>39</v>
      </c>
      <c r="C43" s="103" t="s">
        <v>123</v>
      </c>
      <c r="D43" s="109">
        <v>10</v>
      </c>
      <c r="E43" s="103" t="s">
        <v>22</v>
      </c>
      <c r="F43" s="105">
        <v>44221</v>
      </c>
      <c r="G43" s="103" t="s">
        <v>125</v>
      </c>
      <c r="H43" s="103" t="s">
        <v>126</v>
      </c>
      <c r="I43" s="105">
        <v>44223</v>
      </c>
      <c r="J43" s="105">
        <v>44228</v>
      </c>
      <c r="K43" s="107" t="str">
        <f t="shared" ca="1" si="0"/>
        <v>Cumplido</v>
      </c>
      <c r="L43" s="73"/>
      <c r="M43" s="73"/>
      <c r="N43" s="73"/>
      <c r="O43" s="74" t="e">
        <f>IF(I43="",0,IF(I43&lt;#REF!,IF(J43="",1,0),0))</f>
        <v>#REF!</v>
      </c>
      <c r="P43" s="70"/>
      <c r="Q43" s="70"/>
      <c r="R43" s="70"/>
      <c r="S43" s="70"/>
      <c r="T43" s="70"/>
      <c r="U43" s="70"/>
      <c r="V43" s="70"/>
      <c r="W43" s="70"/>
      <c r="X43" s="70"/>
      <c r="Y43" s="70"/>
    </row>
    <row r="44" spans="1:25" s="72" customFormat="1" ht="30" hidden="1" x14ac:dyDescent="0.2">
      <c r="A44" s="70"/>
      <c r="B44" s="281">
        <v>40</v>
      </c>
      <c r="C44" s="103" t="s">
        <v>127</v>
      </c>
      <c r="D44" s="109" t="s">
        <v>57</v>
      </c>
      <c r="E44" s="103" t="s">
        <v>58</v>
      </c>
      <c r="F44" s="105">
        <v>44222</v>
      </c>
      <c r="G44" s="103" t="s">
        <v>128</v>
      </c>
      <c r="H44" s="103" t="s">
        <v>129</v>
      </c>
      <c r="I44" s="106">
        <v>44223</v>
      </c>
      <c r="J44" s="106">
        <v>44223</v>
      </c>
      <c r="K44" s="107" t="str">
        <f t="shared" ca="1" si="0"/>
        <v>Cumplido</v>
      </c>
      <c r="L44" s="73"/>
      <c r="M44" s="73"/>
      <c r="N44" s="73"/>
      <c r="O44" s="74" t="e">
        <f>IF(I44="",0,IF(I44&lt;#REF!,IF(J44="",1,0),0))</f>
        <v>#REF!</v>
      </c>
      <c r="P44" s="70"/>
      <c r="Q44" s="70"/>
      <c r="R44" s="70"/>
      <c r="S44" s="70"/>
      <c r="T44" s="70"/>
      <c r="U44" s="70"/>
      <c r="V44" s="70"/>
      <c r="W44" s="70"/>
      <c r="X44" s="70"/>
      <c r="Y44" s="70"/>
    </row>
    <row r="45" spans="1:25" s="72" customFormat="1" ht="30" hidden="1" x14ac:dyDescent="0.2">
      <c r="A45" s="70"/>
      <c r="B45" s="281">
        <v>41</v>
      </c>
      <c r="C45" s="103" t="s">
        <v>127</v>
      </c>
      <c r="D45" s="109" t="s">
        <v>57</v>
      </c>
      <c r="E45" s="103" t="s">
        <v>58</v>
      </c>
      <c r="F45" s="105">
        <v>44222</v>
      </c>
      <c r="G45" s="103" t="s">
        <v>130</v>
      </c>
      <c r="H45" s="103" t="s">
        <v>131</v>
      </c>
      <c r="I45" s="106">
        <v>44222</v>
      </c>
      <c r="J45" s="106">
        <v>44258</v>
      </c>
      <c r="K45" s="107" t="str">
        <f t="shared" ca="1" si="0"/>
        <v>Cumplido</v>
      </c>
      <c r="L45" s="73"/>
      <c r="M45" s="73"/>
      <c r="N45" s="73"/>
      <c r="O45" s="74"/>
      <c r="P45" s="70"/>
      <c r="Q45" s="70"/>
      <c r="R45" s="70"/>
      <c r="S45" s="70"/>
      <c r="T45" s="70"/>
      <c r="U45" s="70"/>
      <c r="V45" s="70"/>
      <c r="W45" s="70"/>
      <c r="X45" s="70"/>
      <c r="Y45" s="70"/>
    </row>
    <row r="46" spans="1:25" s="72" customFormat="1" ht="90" hidden="1" x14ac:dyDescent="0.2">
      <c r="A46" s="70"/>
      <c r="B46" s="281">
        <v>42</v>
      </c>
      <c r="C46" s="103" t="s">
        <v>127</v>
      </c>
      <c r="D46" s="109" t="s">
        <v>57</v>
      </c>
      <c r="E46" s="103" t="s">
        <v>58</v>
      </c>
      <c r="F46" s="105">
        <v>44222</v>
      </c>
      <c r="G46" s="103" t="s">
        <v>132</v>
      </c>
      <c r="H46" s="103" t="s">
        <v>133</v>
      </c>
      <c r="I46" s="106">
        <v>44235</v>
      </c>
      <c r="J46" s="106">
        <v>44240</v>
      </c>
      <c r="K46" s="107" t="str">
        <f t="shared" ca="1" si="0"/>
        <v>Cumplido</v>
      </c>
      <c r="L46" s="73"/>
      <c r="M46" s="73"/>
      <c r="N46" s="73"/>
      <c r="O46" s="74"/>
      <c r="P46" s="70"/>
      <c r="Q46" s="70"/>
      <c r="R46" s="70"/>
      <c r="S46" s="70"/>
      <c r="T46" s="70"/>
      <c r="U46" s="70"/>
      <c r="V46" s="70"/>
      <c r="W46" s="70"/>
      <c r="X46" s="70"/>
      <c r="Y46" s="70"/>
    </row>
    <row r="47" spans="1:25" ht="45" x14ac:dyDescent="0.25">
      <c r="A47" s="70"/>
      <c r="B47" s="222">
        <v>43</v>
      </c>
      <c r="C47" s="110" t="s">
        <v>134</v>
      </c>
      <c r="D47" s="109">
        <v>11</v>
      </c>
      <c r="E47" s="103" t="s">
        <v>22</v>
      </c>
      <c r="F47" s="83">
        <v>44221</v>
      </c>
      <c r="G47" s="111" t="s">
        <v>135</v>
      </c>
      <c r="H47" s="111" t="s">
        <v>129</v>
      </c>
      <c r="I47" s="105">
        <v>44222</v>
      </c>
      <c r="J47" s="105">
        <v>44222</v>
      </c>
      <c r="K47" s="107" t="str">
        <f t="shared" ca="1" si="0"/>
        <v>Cumplido</v>
      </c>
      <c r="L47" s="45"/>
      <c r="M47" s="45"/>
      <c r="N47" s="45"/>
      <c r="O47" s="74" t="e">
        <f>IF(I47="",0,IF(I47&lt;#REF!,IF(J47="",1,0),0))</f>
        <v>#REF!</v>
      </c>
      <c r="P47" s="98"/>
      <c r="Q47" s="70"/>
      <c r="R47" s="70"/>
      <c r="S47" s="70"/>
      <c r="T47" s="70"/>
      <c r="U47" s="70"/>
      <c r="V47" s="70"/>
      <c r="W47" s="70"/>
      <c r="X47" s="70"/>
      <c r="Y47" s="70"/>
    </row>
    <row r="48" spans="1:25" ht="45" x14ac:dyDescent="0.25">
      <c r="A48" s="70"/>
      <c r="B48" s="222">
        <v>44</v>
      </c>
      <c r="C48" s="45" t="s">
        <v>136</v>
      </c>
      <c r="D48" s="109">
        <v>12</v>
      </c>
      <c r="E48" s="103" t="s">
        <v>22</v>
      </c>
      <c r="F48" s="83">
        <v>44222</v>
      </c>
      <c r="G48" s="111" t="s">
        <v>84</v>
      </c>
      <c r="H48" s="111"/>
      <c r="I48" s="105"/>
      <c r="J48" s="105"/>
      <c r="K48" s="107" t="str">
        <f t="shared" si="0"/>
        <v/>
      </c>
      <c r="L48" s="45"/>
      <c r="M48" s="45"/>
      <c r="N48" s="45"/>
      <c r="O48" s="74"/>
      <c r="P48" s="98"/>
      <c r="Q48" s="70"/>
      <c r="R48" s="70"/>
      <c r="S48" s="70"/>
      <c r="T48" s="70"/>
      <c r="U48" s="70"/>
      <c r="V48" s="70"/>
      <c r="W48" s="70"/>
      <c r="X48" s="70"/>
      <c r="Y48" s="70"/>
    </row>
    <row r="49" spans="1:25" ht="30" x14ac:dyDescent="0.25">
      <c r="A49" s="70"/>
      <c r="B49" s="222">
        <v>45</v>
      </c>
      <c r="C49" s="103" t="s">
        <v>137</v>
      </c>
      <c r="D49" s="108">
        <v>13</v>
      </c>
      <c r="E49" s="103" t="s">
        <v>22</v>
      </c>
      <c r="F49" s="105">
        <v>44222</v>
      </c>
      <c r="G49" s="103" t="s">
        <v>138</v>
      </c>
      <c r="H49" s="103" t="s">
        <v>139</v>
      </c>
      <c r="I49" s="105">
        <v>44225</v>
      </c>
      <c r="J49" s="105">
        <v>44237</v>
      </c>
      <c r="K49" s="107" t="str">
        <f t="shared" ca="1" si="0"/>
        <v>Cumplido</v>
      </c>
      <c r="L49" s="73"/>
      <c r="M49" s="73"/>
      <c r="N49" s="73"/>
      <c r="O49" s="74" t="e">
        <f>IF(I49="",0,IF(I49&lt;#REF!,IF(J49="",1,0),0))</f>
        <v>#REF!</v>
      </c>
      <c r="P49" s="70"/>
      <c r="Q49" s="70"/>
      <c r="R49" s="70"/>
      <c r="S49" s="70"/>
      <c r="T49" s="70"/>
      <c r="U49" s="70"/>
      <c r="V49" s="70"/>
      <c r="W49" s="70"/>
      <c r="X49" s="70"/>
      <c r="Y49" s="70"/>
    </row>
    <row r="50" spans="1:25" ht="30" x14ac:dyDescent="0.25">
      <c r="A50" s="70"/>
      <c r="B50" s="222">
        <v>46</v>
      </c>
      <c r="C50" s="103" t="s">
        <v>137</v>
      </c>
      <c r="D50" s="108">
        <v>13</v>
      </c>
      <c r="E50" s="103" t="s">
        <v>22</v>
      </c>
      <c r="F50" s="105">
        <v>44222</v>
      </c>
      <c r="G50" s="103" t="s">
        <v>140</v>
      </c>
      <c r="H50" s="103" t="s">
        <v>141</v>
      </c>
      <c r="I50" s="105">
        <v>44222</v>
      </c>
      <c r="J50" s="105">
        <v>44222</v>
      </c>
      <c r="K50" s="107" t="str">
        <f t="shared" ca="1" si="0"/>
        <v>Cumplido</v>
      </c>
      <c r="L50" s="73"/>
      <c r="M50" s="73"/>
      <c r="N50" s="73"/>
      <c r="O50" s="74"/>
      <c r="P50" s="70"/>
      <c r="Q50" s="70"/>
      <c r="R50" s="70"/>
      <c r="S50" s="70"/>
      <c r="T50" s="70"/>
      <c r="U50" s="70"/>
      <c r="V50" s="70"/>
      <c r="W50" s="70"/>
      <c r="X50" s="70"/>
      <c r="Y50" s="70"/>
    </row>
    <row r="51" spans="1:25" ht="30" x14ac:dyDescent="0.25">
      <c r="A51" s="70"/>
      <c r="B51" s="222">
        <v>47</v>
      </c>
      <c r="C51" s="103" t="s">
        <v>137</v>
      </c>
      <c r="D51" s="109">
        <v>13</v>
      </c>
      <c r="E51" s="103" t="s">
        <v>22</v>
      </c>
      <c r="F51" s="105">
        <v>44222</v>
      </c>
      <c r="G51" s="103" t="s">
        <v>142</v>
      </c>
      <c r="H51" s="103" t="s">
        <v>143</v>
      </c>
      <c r="I51" s="105">
        <v>44222</v>
      </c>
      <c r="J51" s="105">
        <v>44222</v>
      </c>
      <c r="K51" s="107" t="str">
        <f t="shared" ca="1" si="0"/>
        <v>Cumplido</v>
      </c>
      <c r="L51" s="73"/>
      <c r="M51" s="73"/>
      <c r="N51" s="73"/>
      <c r="O51" s="74"/>
      <c r="P51" s="70"/>
      <c r="Q51" s="70"/>
      <c r="R51" s="70"/>
      <c r="S51" s="70"/>
      <c r="T51" s="70"/>
      <c r="U51" s="70"/>
      <c r="V51" s="70"/>
      <c r="W51" s="70"/>
      <c r="X51" s="70"/>
      <c r="Y51" s="70"/>
    </row>
    <row r="52" spans="1:25" s="72" customFormat="1" ht="30" hidden="1" x14ac:dyDescent="0.2">
      <c r="A52" s="70"/>
      <c r="B52" s="281">
        <v>48</v>
      </c>
      <c r="C52" s="103" t="s">
        <v>144</v>
      </c>
      <c r="D52" s="109"/>
      <c r="E52" s="103" t="s">
        <v>58</v>
      </c>
      <c r="F52" s="105">
        <v>44222</v>
      </c>
      <c r="G52" s="103" t="s">
        <v>145</v>
      </c>
      <c r="H52" s="112" t="s">
        <v>146</v>
      </c>
      <c r="I52" s="106">
        <v>44229</v>
      </c>
      <c r="J52" s="106">
        <v>44230</v>
      </c>
      <c r="K52" s="107" t="str">
        <f t="shared" ca="1" si="0"/>
        <v>Cumplido</v>
      </c>
      <c r="L52" s="73"/>
      <c r="M52" s="73"/>
      <c r="N52" s="73"/>
      <c r="O52" s="74" t="e">
        <f>IF(I52="",0,IF(I52&lt;#REF!,IF(J52="",1,0),0))</f>
        <v>#REF!</v>
      </c>
      <c r="P52" s="70"/>
      <c r="Q52" s="70"/>
      <c r="R52" s="70"/>
      <c r="S52" s="70"/>
      <c r="T52" s="70"/>
      <c r="U52" s="70"/>
      <c r="V52" s="70"/>
      <c r="W52" s="70"/>
      <c r="X52" s="70"/>
      <c r="Y52" s="70"/>
    </row>
    <row r="53" spans="1:25" s="72" customFormat="1" ht="30" hidden="1" x14ac:dyDescent="0.2">
      <c r="A53" s="70"/>
      <c r="B53" s="281">
        <v>49</v>
      </c>
      <c r="C53" s="103" t="s">
        <v>144</v>
      </c>
      <c r="D53" s="109" t="s">
        <v>57</v>
      </c>
      <c r="E53" s="103" t="s">
        <v>58</v>
      </c>
      <c r="F53" s="105">
        <v>44222</v>
      </c>
      <c r="G53" s="103" t="s">
        <v>147</v>
      </c>
      <c r="H53" s="112" t="s">
        <v>12</v>
      </c>
      <c r="I53" s="106">
        <v>44225</v>
      </c>
      <c r="J53" s="106">
        <v>44240</v>
      </c>
      <c r="K53" s="107" t="str">
        <f t="shared" ca="1" si="0"/>
        <v>Cumplido</v>
      </c>
      <c r="L53" s="73"/>
      <c r="M53" s="73"/>
      <c r="N53" s="73"/>
      <c r="O53" s="74"/>
      <c r="P53" s="70"/>
      <c r="Q53" s="70"/>
      <c r="R53" s="70"/>
      <c r="S53" s="70"/>
      <c r="T53" s="70"/>
      <c r="U53" s="70"/>
      <c r="V53" s="70"/>
      <c r="W53" s="70"/>
      <c r="X53" s="70"/>
      <c r="Y53" s="70"/>
    </row>
    <row r="54" spans="1:25" s="72" customFormat="1" ht="45" hidden="1" x14ac:dyDescent="0.2">
      <c r="A54" s="70"/>
      <c r="B54" s="281">
        <v>50</v>
      </c>
      <c r="C54" s="103" t="s">
        <v>144</v>
      </c>
      <c r="D54" s="109" t="s">
        <v>57</v>
      </c>
      <c r="E54" s="103" t="s">
        <v>58</v>
      </c>
      <c r="F54" s="105">
        <v>44222</v>
      </c>
      <c r="G54" s="103" t="s">
        <v>148</v>
      </c>
      <c r="H54" s="112" t="s">
        <v>131</v>
      </c>
      <c r="I54" s="106">
        <v>44229</v>
      </c>
      <c r="J54" s="106">
        <v>44230</v>
      </c>
      <c r="K54" s="107" t="str">
        <f t="shared" ca="1" si="0"/>
        <v>Cumplido</v>
      </c>
      <c r="L54" s="73"/>
      <c r="M54" s="73"/>
      <c r="N54" s="73"/>
      <c r="O54" s="74"/>
      <c r="P54" s="70"/>
      <c r="Q54" s="70"/>
      <c r="R54" s="70"/>
      <c r="S54" s="70"/>
      <c r="T54" s="70"/>
      <c r="U54" s="70"/>
      <c r="V54" s="70"/>
      <c r="W54" s="70"/>
      <c r="X54" s="70"/>
      <c r="Y54" s="70"/>
    </row>
    <row r="55" spans="1:25" s="72" customFormat="1" ht="30" hidden="1" x14ac:dyDescent="0.2">
      <c r="A55" s="70"/>
      <c r="B55" s="281">
        <v>51</v>
      </c>
      <c r="C55" s="103" t="s">
        <v>144</v>
      </c>
      <c r="D55" s="109" t="s">
        <v>57</v>
      </c>
      <c r="E55" s="103" t="s">
        <v>58</v>
      </c>
      <c r="F55" s="105">
        <v>44222</v>
      </c>
      <c r="G55" s="103" t="s">
        <v>149</v>
      </c>
      <c r="H55" s="112" t="s">
        <v>150</v>
      </c>
      <c r="I55" s="106">
        <v>44223</v>
      </c>
      <c r="J55" s="106">
        <v>44225</v>
      </c>
      <c r="K55" s="107" t="str">
        <f t="shared" ca="1" si="0"/>
        <v>Cumplido</v>
      </c>
      <c r="L55" s="73"/>
      <c r="M55" s="73"/>
      <c r="N55" s="73"/>
      <c r="O55" s="74"/>
      <c r="P55" s="70"/>
      <c r="Q55" s="70"/>
      <c r="R55" s="70"/>
      <c r="S55" s="70"/>
      <c r="T55" s="70"/>
      <c r="U55" s="70"/>
      <c r="V55" s="70"/>
      <c r="W55" s="70"/>
      <c r="X55" s="70"/>
      <c r="Y55" s="70"/>
    </row>
    <row r="56" spans="1:25" s="72" customFormat="1" ht="60" hidden="1" x14ac:dyDescent="0.2">
      <c r="A56" s="70"/>
      <c r="B56" s="281">
        <v>52</v>
      </c>
      <c r="C56" s="103" t="s">
        <v>144</v>
      </c>
      <c r="D56" s="109" t="s">
        <v>57</v>
      </c>
      <c r="E56" s="103" t="s">
        <v>58</v>
      </c>
      <c r="F56" s="105">
        <v>44222</v>
      </c>
      <c r="G56" s="103" t="s">
        <v>151</v>
      </c>
      <c r="H56" s="112" t="s">
        <v>152</v>
      </c>
      <c r="I56" s="106">
        <v>44222</v>
      </c>
      <c r="J56" s="106">
        <v>44225</v>
      </c>
      <c r="K56" s="107" t="str">
        <f t="shared" ca="1" si="0"/>
        <v>Cumplido</v>
      </c>
      <c r="L56" s="73"/>
      <c r="M56" s="73"/>
      <c r="N56" s="73"/>
      <c r="O56" s="74"/>
      <c r="P56" s="70"/>
      <c r="Q56" s="70"/>
      <c r="R56" s="70"/>
      <c r="S56" s="70"/>
      <c r="T56" s="70"/>
      <c r="U56" s="70"/>
      <c r="V56" s="70"/>
      <c r="W56" s="70"/>
      <c r="X56" s="70"/>
      <c r="Y56" s="70"/>
    </row>
    <row r="57" spans="1:25" s="72" customFormat="1" ht="45" hidden="1" x14ac:dyDescent="0.2">
      <c r="B57" s="281">
        <v>53</v>
      </c>
      <c r="C57" s="103" t="s">
        <v>144</v>
      </c>
      <c r="D57" s="109" t="s">
        <v>57</v>
      </c>
      <c r="E57" s="103" t="s">
        <v>58</v>
      </c>
      <c r="F57" s="105">
        <v>44222</v>
      </c>
      <c r="G57" s="103" t="s">
        <v>153</v>
      </c>
      <c r="H57" s="112" t="s">
        <v>154</v>
      </c>
      <c r="I57" s="106">
        <v>44225</v>
      </c>
      <c r="J57" s="106">
        <v>44230</v>
      </c>
      <c r="K57" s="107" t="str">
        <f t="shared" ca="1" si="0"/>
        <v>Cumplido</v>
      </c>
      <c r="L57" s="113"/>
      <c r="M57" s="113"/>
      <c r="N57" s="113"/>
    </row>
    <row r="58" spans="1:25" s="72" customFormat="1" ht="60" hidden="1" x14ac:dyDescent="0.2">
      <c r="A58" s="70"/>
      <c r="B58" s="281">
        <v>54</v>
      </c>
      <c r="C58" s="103" t="s">
        <v>155</v>
      </c>
      <c r="D58" s="109" t="s">
        <v>57</v>
      </c>
      <c r="E58" s="103" t="s">
        <v>58</v>
      </c>
      <c r="F58" s="105">
        <v>44224</v>
      </c>
      <c r="G58" s="114" t="s">
        <v>156</v>
      </c>
      <c r="H58" s="112" t="s">
        <v>157</v>
      </c>
      <c r="I58" s="106">
        <v>44264</v>
      </c>
      <c r="J58" s="106">
        <v>44264</v>
      </c>
      <c r="K58" s="107" t="str">
        <f t="shared" ca="1" si="0"/>
        <v>Cumplido</v>
      </c>
      <c r="L58" s="73"/>
      <c r="M58" s="73"/>
      <c r="N58" s="73"/>
      <c r="O58" s="74" t="e">
        <f>IF(I58="",0,IF(I58&lt;#REF!,IF(J58="",1,0),0))</f>
        <v>#REF!</v>
      </c>
      <c r="P58" s="70"/>
      <c r="Q58" s="70"/>
      <c r="R58" s="70"/>
      <c r="S58" s="70"/>
      <c r="T58" s="70"/>
      <c r="U58" s="70"/>
      <c r="V58" s="70"/>
      <c r="W58" s="70"/>
      <c r="X58" s="70"/>
      <c r="Y58" s="70"/>
    </row>
    <row r="59" spans="1:25" s="72" customFormat="1" ht="30" hidden="1" x14ac:dyDescent="0.2">
      <c r="A59" s="70"/>
      <c r="B59" s="281">
        <v>55</v>
      </c>
      <c r="C59" s="103" t="s">
        <v>155</v>
      </c>
      <c r="D59" s="108" t="s">
        <v>57</v>
      </c>
      <c r="E59" s="103" t="s">
        <v>58</v>
      </c>
      <c r="F59" s="105">
        <v>44224</v>
      </c>
      <c r="G59" s="103" t="s">
        <v>158</v>
      </c>
      <c r="H59" s="112" t="s">
        <v>159</v>
      </c>
      <c r="I59" s="106">
        <v>44225</v>
      </c>
      <c r="J59" s="106">
        <v>44240</v>
      </c>
      <c r="K59" s="107" t="str">
        <f t="shared" ca="1" si="0"/>
        <v>Cumplido</v>
      </c>
      <c r="L59" s="73"/>
      <c r="M59" s="73"/>
      <c r="N59" s="73"/>
      <c r="O59" s="74" t="e">
        <f>IF(I59="",0,IF(I59&lt;#REF!,IF(J59="",1,0),0))</f>
        <v>#REF!</v>
      </c>
      <c r="P59" s="70"/>
      <c r="Q59" s="70"/>
      <c r="R59" s="70"/>
      <c r="S59" s="70"/>
      <c r="T59" s="70"/>
      <c r="U59" s="70"/>
      <c r="V59" s="70"/>
      <c r="W59" s="70"/>
      <c r="X59" s="70"/>
      <c r="Y59" s="70"/>
    </row>
    <row r="60" spans="1:25" ht="30" x14ac:dyDescent="0.25">
      <c r="A60" s="70"/>
      <c r="B60" s="222">
        <v>56</v>
      </c>
      <c r="C60" s="103" t="s">
        <v>160</v>
      </c>
      <c r="D60" s="109">
        <v>14</v>
      </c>
      <c r="E60" s="103" t="s">
        <v>22</v>
      </c>
      <c r="F60" s="105">
        <v>44225</v>
      </c>
      <c r="G60" s="103" t="s">
        <v>161</v>
      </c>
      <c r="H60" s="103" t="s">
        <v>162</v>
      </c>
      <c r="I60" s="105">
        <v>44232</v>
      </c>
      <c r="J60" s="105">
        <v>44232</v>
      </c>
      <c r="K60" s="107" t="str">
        <f t="shared" ca="1" si="0"/>
        <v>Cumplido</v>
      </c>
      <c r="L60" s="73"/>
      <c r="M60" s="73"/>
      <c r="N60" s="73"/>
      <c r="O60" s="74" t="e">
        <f>IF(I60="",0,IF(I60&lt;#REF!,IF(J60="",1,0),0))</f>
        <v>#REF!</v>
      </c>
      <c r="P60" s="70"/>
      <c r="Q60" s="70"/>
      <c r="R60" s="70"/>
      <c r="S60" s="70"/>
      <c r="T60" s="70"/>
      <c r="U60" s="70"/>
      <c r="V60" s="70"/>
      <c r="W60" s="70"/>
      <c r="X60" s="70"/>
      <c r="Y60" s="70"/>
    </row>
    <row r="61" spans="1:25" ht="30" x14ac:dyDescent="0.25">
      <c r="A61" s="70"/>
      <c r="B61" s="222">
        <v>57</v>
      </c>
      <c r="C61" s="103" t="s">
        <v>160</v>
      </c>
      <c r="D61" s="109">
        <v>14</v>
      </c>
      <c r="E61" s="103" t="s">
        <v>22</v>
      </c>
      <c r="F61" s="105">
        <v>44225</v>
      </c>
      <c r="G61" s="103" t="s">
        <v>163</v>
      </c>
      <c r="H61" s="103" t="s">
        <v>157</v>
      </c>
      <c r="I61" s="105" t="s">
        <v>164</v>
      </c>
      <c r="J61" s="105">
        <v>44230</v>
      </c>
      <c r="K61" s="107" t="str">
        <f t="shared" ca="1" si="0"/>
        <v>Cumplido</v>
      </c>
      <c r="L61" s="73"/>
      <c r="M61" s="73"/>
      <c r="N61" s="73"/>
      <c r="O61" s="74" t="e">
        <f>IF(I61="",0,IF(I61&lt;#REF!,IF(J61="",1,0),0))</f>
        <v>#REF!</v>
      </c>
      <c r="P61" s="70"/>
      <c r="Q61" s="70"/>
      <c r="R61" s="70"/>
      <c r="S61" s="70"/>
      <c r="T61" s="70"/>
      <c r="U61" s="70"/>
      <c r="V61" s="70"/>
      <c r="W61" s="70"/>
      <c r="X61" s="70"/>
      <c r="Y61" s="70"/>
    </row>
    <row r="62" spans="1:25" ht="60" x14ac:dyDescent="0.25">
      <c r="A62" s="70"/>
      <c r="B62" s="222">
        <v>58</v>
      </c>
      <c r="C62" s="103" t="s">
        <v>165</v>
      </c>
      <c r="D62" s="109">
        <v>15</v>
      </c>
      <c r="E62" s="103" t="s">
        <v>22</v>
      </c>
      <c r="F62" s="105">
        <v>44229</v>
      </c>
      <c r="G62" s="103" t="s">
        <v>166</v>
      </c>
      <c r="H62" s="115" t="s">
        <v>167</v>
      </c>
      <c r="I62" s="105" t="s">
        <v>168</v>
      </c>
      <c r="J62" s="105">
        <v>44260</v>
      </c>
      <c r="K62" s="107" t="str">
        <f t="shared" ca="1" si="0"/>
        <v>Cumplido</v>
      </c>
      <c r="L62" s="73"/>
      <c r="M62" s="73"/>
      <c r="N62" s="73"/>
      <c r="O62" s="74"/>
      <c r="P62" s="70"/>
      <c r="Q62" s="70"/>
      <c r="R62" s="70"/>
      <c r="S62" s="70"/>
      <c r="T62" s="70"/>
      <c r="U62" s="70"/>
      <c r="V62" s="70"/>
      <c r="W62" s="70"/>
      <c r="X62" s="70"/>
      <c r="Y62" s="70"/>
    </row>
    <row r="63" spans="1:25" ht="30" x14ac:dyDescent="0.25">
      <c r="A63" s="70"/>
      <c r="B63" s="222">
        <v>59</v>
      </c>
      <c r="C63" s="103" t="s">
        <v>165</v>
      </c>
      <c r="D63" s="109">
        <v>15</v>
      </c>
      <c r="E63" s="103" t="s">
        <v>22</v>
      </c>
      <c r="F63" s="105">
        <v>44229</v>
      </c>
      <c r="G63" s="103" t="s">
        <v>169</v>
      </c>
      <c r="H63" s="115" t="s">
        <v>170</v>
      </c>
      <c r="I63" s="105">
        <v>44235</v>
      </c>
      <c r="J63" s="105">
        <v>44235</v>
      </c>
      <c r="K63" s="107" t="str">
        <f t="shared" ca="1" si="0"/>
        <v>Cumplido</v>
      </c>
      <c r="L63" s="73"/>
      <c r="M63" s="73"/>
      <c r="N63" s="73"/>
      <c r="O63" s="74" t="e">
        <f>IF(#REF!="",0,IF(#REF!&lt;#REF!,IF(J63="",1,0),0))</f>
        <v>#REF!</v>
      </c>
      <c r="P63" s="70"/>
      <c r="Q63" s="70"/>
      <c r="R63" s="70"/>
      <c r="S63" s="70"/>
      <c r="T63" s="70"/>
      <c r="U63" s="70"/>
      <c r="V63" s="70"/>
      <c r="W63" s="70"/>
      <c r="X63" s="70"/>
      <c r="Y63" s="70"/>
    </row>
    <row r="64" spans="1:25" ht="30" x14ac:dyDescent="0.25">
      <c r="A64" s="70"/>
      <c r="B64" s="222">
        <v>60</v>
      </c>
      <c r="C64" s="103" t="s">
        <v>165</v>
      </c>
      <c r="D64" s="109">
        <v>15</v>
      </c>
      <c r="E64" s="103" t="s">
        <v>22</v>
      </c>
      <c r="F64" s="105">
        <v>44229</v>
      </c>
      <c r="G64" s="103" t="s">
        <v>171</v>
      </c>
      <c r="H64" s="115" t="s">
        <v>172</v>
      </c>
      <c r="I64" s="105">
        <v>44230</v>
      </c>
      <c r="J64" s="105">
        <v>44230</v>
      </c>
      <c r="K64" s="107" t="str">
        <f t="shared" ca="1" si="0"/>
        <v>Cumplido</v>
      </c>
      <c r="L64" s="73"/>
      <c r="M64" s="73"/>
      <c r="N64" s="73"/>
      <c r="O64" s="74" t="e">
        <f>IF(#REF!="",0,IF(#REF!&lt;#REF!,IF(J64="",1,0),0))</f>
        <v>#REF!</v>
      </c>
      <c r="P64" s="70"/>
      <c r="Q64" s="70"/>
      <c r="R64" s="70"/>
      <c r="S64" s="70"/>
      <c r="T64" s="70"/>
      <c r="U64" s="70"/>
      <c r="V64" s="70"/>
      <c r="W64" s="70"/>
      <c r="X64" s="70"/>
      <c r="Y64" s="70"/>
    </row>
    <row r="65" spans="1:25" ht="30" x14ac:dyDescent="0.25">
      <c r="A65" s="70"/>
      <c r="B65" s="222">
        <v>61</v>
      </c>
      <c r="C65" s="103" t="s">
        <v>165</v>
      </c>
      <c r="D65" s="109">
        <v>15</v>
      </c>
      <c r="E65" s="103" t="s">
        <v>22</v>
      </c>
      <c r="F65" s="105">
        <v>44229</v>
      </c>
      <c r="G65" s="103" t="s">
        <v>173</v>
      </c>
      <c r="H65" s="115" t="s">
        <v>174</v>
      </c>
      <c r="I65" s="105">
        <v>44236</v>
      </c>
      <c r="J65" s="105">
        <v>44236</v>
      </c>
      <c r="K65" s="107" t="str">
        <f t="shared" ca="1" si="0"/>
        <v>Cumplido</v>
      </c>
      <c r="L65" s="73"/>
      <c r="M65" s="73"/>
      <c r="N65" s="73"/>
      <c r="O65" s="74" t="e">
        <f>IF(#REF!="",0,IF(#REF!&lt;#REF!,IF(J65="",1,0),0))</f>
        <v>#REF!</v>
      </c>
      <c r="P65" s="70"/>
      <c r="Q65" s="70"/>
      <c r="R65" s="70"/>
      <c r="S65" s="70"/>
      <c r="T65" s="70"/>
      <c r="U65" s="70"/>
      <c r="V65" s="70"/>
      <c r="W65" s="70"/>
      <c r="X65" s="70"/>
      <c r="Y65" s="70"/>
    </row>
    <row r="66" spans="1:25" ht="30" x14ac:dyDescent="0.25">
      <c r="A66" s="70"/>
      <c r="B66" s="222">
        <v>62</v>
      </c>
      <c r="C66" s="103" t="s">
        <v>165</v>
      </c>
      <c r="D66" s="109">
        <v>15</v>
      </c>
      <c r="E66" s="103" t="s">
        <v>22</v>
      </c>
      <c r="F66" s="105">
        <v>44229</v>
      </c>
      <c r="G66" s="103" t="s">
        <v>175</v>
      </c>
      <c r="H66" s="103" t="s">
        <v>112</v>
      </c>
      <c r="I66" s="105">
        <v>44235</v>
      </c>
      <c r="J66" s="105">
        <v>44235</v>
      </c>
      <c r="K66" s="107" t="str">
        <f t="shared" ca="1" si="0"/>
        <v>Cumplido</v>
      </c>
      <c r="L66" s="73"/>
      <c r="M66" s="73"/>
      <c r="N66" s="73"/>
      <c r="O66" s="74" t="e">
        <f>IF(#REF!="",0,IF(#REF!&lt;#REF!,IF(J66="",1,0),0))</f>
        <v>#REF!</v>
      </c>
      <c r="P66" s="70"/>
      <c r="Q66" s="70"/>
      <c r="R66" s="70"/>
      <c r="S66" s="70"/>
      <c r="T66" s="70"/>
      <c r="U66" s="70"/>
      <c r="V66" s="70"/>
      <c r="W66" s="70"/>
      <c r="X66" s="70"/>
      <c r="Y66" s="70"/>
    </row>
    <row r="67" spans="1:25" ht="30" x14ac:dyDescent="0.25">
      <c r="A67" s="70"/>
      <c r="B67" s="222">
        <v>63</v>
      </c>
      <c r="C67" s="103" t="s">
        <v>176</v>
      </c>
      <c r="D67" s="109">
        <v>16</v>
      </c>
      <c r="E67" s="103" t="s">
        <v>22</v>
      </c>
      <c r="F67" s="105">
        <v>44229</v>
      </c>
      <c r="G67" s="103" t="s">
        <v>177</v>
      </c>
      <c r="H67" s="103" t="s">
        <v>178</v>
      </c>
      <c r="I67" s="105" t="s">
        <v>179</v>
      </c>
      <c r="J67" s="105" t="s">
        <v>180</v>
      </c>
      <c r="K67" s="107" t="str">
        <f t="shared" ca="1" si="0"/>
        <v>Cumplido</v>
      </c>
      <c r="L67" s="73"/>
      <c r="M67" s="73"/>
      <c r="N67" s="73"/>
      <c r="O67" s="74" t="e">
        <f>IF(I67="",0,IF(I67&lt;#REF!,IF(J67="",1,0),0))</f>
        <v>#REF!</v>
      </c>
      <c r="P67" s="70"/>
      <c r="Q67" s="70"/>
      <c r="R67" s="70"/>
      <c r="S67" s="70"/>
      <c r="T67" s="70"/>
      <c r="U67" s="70"/>
      <c r="V67" s="70"/>
      <c r="W67" s="70"/>
      <c r="X67" s="70"/>
      <c r="Y67" s="70"/>
    </row>
    <row r="68" spans="1:25" ht="30" x14ac:dyDescent="0.25">
      <c r="A68" s="70"/>
      <c r="B68" s="222">
        <v>64</v>
      </c>
      <c r="C68" s="103" t="s">
        <v>176</v>
      </c>
      <c r="D68" s="109">
        <v>16</v>
      </c>
      <c r="E68" s="103" t="s">
        <v>22</v>
      </c>
      <c r="F68" s="105">
        <v>44229</v>
      </c>
      <c r="G68" s="103" t="s">
        <v>181</v>
      </c>
      <c r="H68" s="103" t="s">
        <v>178</v>
      </c>
      <c r="I68" s="105" t="s">
        <v>179</v>
      </c>
      <c r="J68" s="105" t="s">
        <v>180</v>
      </c>
      <c r="K68" s="107" t="str">
        <f t="shared" ca="1" si="0"/>
        <v>Cumplido</v>
      </c>
      <c r="L68" s="73"/>
      <c r="M68" s="73"/>
      <c r="N68" s="73"/>
      <c r="O68" s="74"/>
      <c r="P68" s="70"/>
      <c r="Q68" s="70"/>
      <c r="R68" s="70"/>
      <c r="S68" s="70"/>
      <c r="T68" s="70"/>
      <c r="U68" s="70"/>
      <c r="V68" s="70"/>
      <c r="W68" s="70"/>
      <c r="X68" s="70"/>
      <c r="Y68" s="70"/>
    </row>
    <row r="69" spans="1:25" ht="30" x14ac:dyDescent="0.25">
      <c r="A69" s="70"/>
      <c r="B69" s="222">
        <v>65</v>
      </c>
      <c r="C69" s="103" t="s">
        <v>176</v>
      </c>
      <c r="D69" s="109">
        <v>16</v>
      </c>
      <c r="E69" s="103" t="s">
        <v>22</v>
      </c>
      <c r="F69" s="105">
        <v>44229</v>
      </c>
      <c r="G69" s="103" t="s">
        <v>182</v>
      </c>
      <c r="H69" s="103" t="s">
        <v>178</v>
      </c>
      <c r="I69" s="105" t="s">
        <v>179</v>
      </c>
      <c r="J69" s="105" t="s">
        <v>180</v>
      </c>
      <c r="K69" s="107" t="str">
        <f t="shared" ca="1" si="0"/>
        <v>Cumplido</v>
      </c>
      <c r="L69" s="73"/>
      <c r="M69" s="73"/>
      <c r="N69" s="73"/>
      <c r="O69" s="74"/>
      <c r="P69" s="70"/>
      <c r="Q69" s="70"/>
      <c r="R69" s="70"/>
      <c r="S69" s="70"/>
      <c r="T69" s="70"/>
      <c r="U69" s="70"/>
      <c r="V69" s="70"/>
      <c r="W69" s="70"/>
      <c r="X69" s="70"/>
      <c r="Y69" s="70"/>
    </row>
    <row r="70" spans="1:25" ht="60" x14ac:dyDescent="0.25">
      <c r="A70" s="70"/>
      <c r="B70" s="222">
        <v>66</v>
      </c>
      <c r="C70" s="103" t="s">
        <v>183</v>
      </c>
      <c r="D70" s="109">
        <v>17</v>
      </c>
      <c r="E70" s="103" t="s">
        <v>22</v>
      </c>
      <c r="F70" s="105">
        <v>44229</v>
      </c>
      <c r="G70" s="103" t="s">
        <v>184</v>
      </c>
      <c r="H70" s="103" t="s">
        <v>185</v>
      </c>
      <c r="I70" s="105">
        <v>44229</v>
      </c>
      <c r="J70" s="105">
        <v>44230</v>
      </c>
      <c r="K70" s="107" t="str">
        <f t="shared" ca="1" si="0"/>
        <v>Cumplido</v>
      </c>
      <c r="L70" s="73"/>
      <c r="M70" s="73"/>
      <c r="N70" s="73"/>
      <c r="O70" s="74"/>
      <c r="P70" s="70"/>
      <c r="Q70" s="70"/>
      <c r="R70" s="70"/>
      <c r="S70" s="70"/>
      <c r="T70" s="70"/>
      <c r="U70" s="70"/>
      <c r="V70" s="70"/>
      <c r="W70" s="70"/>
      <c r="X70" s="70"/>
      <c r="Y70" s="70"/>
    </row>
    <row r="71" spans="1:25" ht="90" x14ac:dyDescent="0.25">
      <c r="A71" s="70"/>
      <c r="B71" s="222">
        <v>67</v>
      </c>
      <c r="C71" s="103" t="s">
        <v>186</v>
      </c>
      <c r="D71" s="108">
        <v>18</v>
      </c>
      <c r="E71" s="103" t="s">
        <v>22</v>
      </c>
      <c r="F71" s="105">
        <v>44230</v>
      </c>
      <c r="G71" s="103" t="s">
        <v>187</v>
      </c>
      <c r="H71" s="103" t="s">
        <v>188</v>
      </c>
      <c r="I71" s="105">
        <v>44236</v>
      </c>
      <c r="J71" s="105">
        <v>44238</v>
      </c>
      <c r="K71" s="107" t="str">
        <f t="shared" ca="1" si="0"/>
        <v>Cumplido</v>
      </c>
      <c r="L71" s="73"/>
      <c r="M71" s="73"/>
      <c r="N71" s="73"/>
      <c r="O71" s="74"/>
      <c r="P71" s="70"/>
      <c r="Q71" s="70"/>
      <c r="R71" s="70"/>
      <c r="S71" s="70"/>
      <c r="T71" s="70"/>
      <c r="U71" s="70"/>
      <c r="V71" s="70"/>
      <c r="W71" s="70"/>
      <c r="X71" s="70"/>
      <c r="Y71" s="70"/>
    </row>
    <row r="72" spans="1:25" ht="30" x14ac:dyDescent="0.25">
      <c r="A72" s="70"/>
      <c r="B72" s="222">
        <v>68</v>
      </c>
      <c r="C72" s="103" t="s">
        <v>186</v>
      </c>
      <c r="D72" s="108">
        <v>18</v>
      </c>
      <c r="E72" s="103" t="s">
        <v>22</v>
      </c>
      <c r="F72" s="105">
        <v>44230</v>
      </c>
      <c r="G72" s="103" t="s">
        <v>189</v>
      </c>
      <c r="H72" s="103" t="s">
        <v>190</v>
      </c>
      <c r="I72" s="105" t="s">
        <v>168</v>
      </c>
      <c r="J72" s="105">
        <v>44260</v>
      </c>
      <c r="K72" s="107" t="str">
        <f t="shared" ca="1" si="0"/>
        <v>Cumplido</v>
      </c>
      <c r="L72" s="73"/>
      <c r="M72" s="73"/>
      <c r="N72" s="73"/>
      <c r="O72" s="74"/>
      <c r="P72" s="70"/>
      <c r="Q72" s="70"/>
      <c r="R72" s="70"/>
      <c r="S72" s="70"/>
      <c r="T72" s="70"/>
      <c r="U72" s="70"/>
      <c r="V72" s="70"/>
      <c r="W72" s="70"/>
      <c r="X72" s="70"/>
      <c r="Y72" s="70"/>
    </row>
    <row r="73" spans="1:25" ht="30" x14ac:dyDescent="0.25">
      <c r="A73" s="70"/>
      <c r="B73" s="222">
        <v>69</v>
      </c>
      <c r="C73" s="45" t="s">
        <v>191</v>
      </c>
      <c r="D73" s="108">
        <v>19</v>
      </c>
      <c r="E73" s="103" t="s">
        <v>22</v>
      </c>
      <c r="F73" s="105">
        <v>44230</v>
      </c>
      <c r="G73" s="103" t="s">
        <v>84</v>
      </c>
      <c r="H73" s="103"/>
      <c r="I73" s="105"/>
      <c r="J73" s="105"/>
      <c r="K73" s="107" t="str">
        <f t="shared" si="0"/>
        <v/>
      </c>
      <c r="L73" s="73"/>
      <c r="M73" s="73"/>
      <c r="N73" s="73"/>
      <c r="O73" s="74"/>
      <c r="P73" s="70"/>
      <c r="Q73" s="70"/>
      <c r="R73" s="70"/>
      <c r="S73" s="70"/>
      <c r="T73" s="70"/>
      <c r="U73" s="70"/>
      <c r="V73" s="70"/>
      <c r="W73" s="70"/>
      <c r="X73" s="70"/>
      <c r="Y73" s="70"/>
    </row>
    <row r="74" spans="1:25" ht="45" x14ac:dyDescent="0.25">
      <c r="A74" s="70"/>
      <c r="B74" s="222">
        <v>70</v>
      </c>
      <c r="C74" s="103" t="s">
        <v>192</v>
      </c>
      <c r="D74" s="109">
        <v>20</v>
      </c>
      <c r="E74" s="103" t="s">
        <v>22</v>
      </c>
      <c r="F74" s="105">
        <v>44230</v>
      </c>
      <c r="G74" s="103" t="s">
        <v>193</v>
      </c>
      <c r="H74" s="103" t="s">
        <v>194</v>
      </c>
      <c r="I74" s="105">
        <v>44231</v>
      </c>
      <c r="J74" s="105">
        <v>44232</v>
      </c>
      <c r="K74" s="107" t="str">
        <f t="shared" ca="1" si="0"/>
        <v>Cumplido</v>
      </c>
      <c r="L74" s="73"/>
      <c r="M74" s="73"/>
      <c r="N74" s="73"/>
      <c r="O74" s="74"/>
      <c r="P74" s="70"/>
      <c r="Q74" s="70"/>
      <c r="R74" s="70"/>
      <c r="S74" s="70"/>
      <c r="T74" s="70"/>
      <c r="U74" s="70"/>
      <c r="V74" s="70"/>
      <c r="W74" s="70"/>
      <c r="X74" s="70"/>
      <c r="Y74" s="70"/>
    </row>
    <row r="75" spans="1:25" ht="45" x14ac:dyDescent="0.25">
      <c r="A75" s="70"/>
      <c r="B75" s="222">
        <v>71</v>
      </c>
      <c r="C75" s="103" t="s">
        <v>192</v>
      </c>
      <c r="D75" s="109">
        <v>20</v>
      </c>
      <c r="E75" s="103" t="s">
        <v>22</v>
      </c>
      <c r="F75" s="105">
        <v>44230</v>
      </c>
      <c r="G75" s="103" t="s">
        <v>195</v>
      </c>
      <c r="H75" s="103" t="s">
        <v>194</v>
      </c>
      <c r="I75" s="105">
        <v>44231</v>
      </c>
      <c r="J75" s="105">
        <v>44232</v>
      </c>
      <c r="K75" s="107" t="str">
        <f t="shared" ca="1" si="0"/>
        <v>Cumplido</v>
      </c>
      <c r="L75" s="73"/>
      <c r="M75" s="73"/>
      <c r="N75" s="73"/>
      <c r="O75" s="74"/>
      <c r="P75" s="70"/>
      <c r="Q75" s="70"/>
      <c r="R75" s="70"/>
      <c r="S75" s="70"/>
      <c r="T75" s="70"/>
      <c r="U75" s="70"/>
      <c r="V75" s="70"/>
      <c r="W75" s="70"/>
      <c r="X75" s="70"/>
      <c r="Y75" s="70"/>
    </row>
    <row r="76" spans="1:25" ht="45" x14ac:dyDescent="0.25">
      <c r="A76" s="70"/>
      <c r="B76" s="222">
        <v>72</v>
      </c>
      <c r="C76" s="103" t="s">
        <v>196</v>
      </c>
      <c r="D76" s="109">
        <v>21</v>
      </c>
      <c r="E76" s="103" t="s">
        <v>22</v>
      </c>
      <c r="F76" s="105">
        <v>44230</v>
      </c>
      <c r="G76" s="103" t="s">
        <v>197</v>
      </c>
      <c r="H76" s="103" t="s">
        <v>198</v>
      </c>
      <c r="I76" s="105">
        <v>44235</v>
      </c>
      <c r="J76" s="105">
        <v>44236</v>
      </c>
      <c r="K76" s="107" t="str">
        <f t="shared" ca="1" si="0"/>
        <v>Cumplido</v>
      </c>
      <c r="L76" s="73"/>
      <c r="M76" s="73"/>
      <c r="N76" s="73"/>
      <c r="O76" s="74" t="e">
        <f>IF(I76="",0,IF(I76&lt;#REF!,IF(J76="",1,0),0))</f>
        <v>#REF!</v>
      </c>
      <c r="P76" s="70"/>
      <c r="Q76" s="70"/>
      <c r="R76" s="70"/>
      <c r="S76" s="70"/>
      <c r="T76" s="70"/>
      <c r="U76" s="70"/>
      <c r="V76" s="70"/>
      <c r="W76" s="70"/>
      <c r="X76" s="70"/>
      <c r="Y76" s="70"/>
    </row>
    <row r="77" spans="1:25" ht="30" x14ac:dyDescent="0.25">
      <c r="A77" s="70"/>
      <c r="B77" s="222">
        <v>73</v>
      </c>
      <c r="C77" s="103" t="s">
        <v>199</v>
      </c>
      <c r="D77" s="109">
        <v>22</v>
      </c>
      <c r="E77" s="103" t="s">
        <v>22</v>
      </c>
      <c r="F77" s="105">
        <v>44231</v>
      </c>
      <c r="G77" s="103" t="s">
        <v>200</v>
      </c>
      <c r="H77" s="103" t="s">
        <v>201</v>
      </c>
      <c r="I77" s="105">
        <v>44236</v>
      </c>
      <c r="J77" s="105">
        <v>44239</v>
      </c>
      <c r="K77" s="107" t="str">
        <f t="shared" ca="1" si="0"/>
        <v>Cumplido</v>
      </c>
      <c r="L77" s="73"/>
      <c r="M77" s="73"/>
      <c r="N77" s="73"/>
      <c r="O77" s="74" t="e">
        <f>IF(I77="",0,IF(I77&lt;#REF!,IF(J77="",1,0),0))</f>
        <v>#REF!</v>
      </c>
      <c r="P77" s="70"/>
      <c r="Q77" s="70"/>
      <c r="R77" s="70"/>
      <c r="S77" s="70"/>
      <c r="T77" s="70"/>
      <c r="U77" s="70"/>
      <c r="V77" s="70"/>
      <c r="W77" s="70"/>
      <c r="X77" s="70"/>
      <c r="Y77" s="70"/>
    </row>
    <row r="78" spans="1:25" ht="30" x14ac:dyDescent="0.25">
      <c r="A78" s="70"/>
      <c r="B78" s="222">
        <v>74</v>
      </c>
      <c r="C78" s="103" t="s">
        <v>199</v>
      </c>
      <c r="D78" s="109">
        <v>22</v>
      </c>
      <c r="E78" s="103" t="s">
        <v>22</v>
      </c>
      <c r="F78" s="105">
        <v>44231</v>
      </c>
      <c r="G78" s="103" t="s">
        <v>202</v>
      </c>
      <c r="H78" s="103" t="s">
        <v>203</v>
      </c>
      <c r="I78" s="105">
        <v>44236</v>
      </c>
      <c r="J78" s="105">
        <v>44239</v>
      </c>
      <c r="K78" s="107" t="str">
        <f t="shared" ca="1" si="0"/>
        <v>Cumplido</v>
      </c>
      <c r="L78" s="73"/>
      <c r="M78" s="73"/>
      <c r="N78" s="73"/>
      <c r="O78" s="74" t="e">
        <f>IF(I78="",0,IF(I78&lt;#REF!,IF(J78="",1,0),0))</f>
        <v>#REF!</v>
      </c>
      <c r="P78" s="70"/>
      <c r="Q78" s="70"/>
      <c r="R78" s="70"/>
      <c r="S78" s="70"/>
      <c r="T78" s="70"/>
      <c r="U78" s="70"/>
      <c r="V78" s="70"/>
      <c r="W78" s="70"/>
      <c r="X78" s="70"/>
      <c r="Y78" s="70"/>
    </row>
    <row r="79" spans="1:25" ht="30" x14ac:dyDescent="0.25">
      <c r="A79" s="70"/>
      <c r="B79" s="222">
        <v>75</v>
      </c>
      <c r="C79" s="103" t="s">
        <v>199</v>
      </c>
      <c r="D79" s="109">
        <v>22</v>
      </c>
      <c r="E79" s="103" t="s">
        <v>22</v>
      </c>
      <c r="F79" s="105">
        <v>44231</v>
      </c>
      <c r="G79" s="103" t="s">
        <v>204</v>
      </c>
      <c r="H79" s="103" t="s">
        <v>201</v>
      </c>
      <c r="I79" s="105">
        <v>44238</v>
      </c>
      <c r="J79" s="105">
        <v>44239</v>
      </c>
      <c r="K79" s="107" t="str">
        <f t="shared" ca="1" si="0"/>
        <v>Cumplido</v>
      </c>
      <c r="L79" s="73"/>
      <c r="M79" s="73"/>
      <c r="N79" s="73"/>
      <c r="O79" s="74" t="e">
        <f>IF(I79="",0,IF(I79&lt;#REF!,IF(J79="",1,0),0))</f>
        <v>#REF!</v>
      </c>
      <c r="P79" s="70"/>
      <c r="Q79" s="70"/>
      <c r="R79" s="70"/>
      <c r="S79" s="70"/>
      <c r="T79" s="70"/>
      <c r="U79" s="70"/>
      <c r="V79" s="70"/>
      <c r="W79" s="70"/>
      <c r="X79" s="70"/>
      <c r="Y79" s="70"/>
    </row>
    <row r="80" spans="1:25" ht="60" x14ac:dyDescent="0.25">
      <c r="A80" s="70"/>
      <c r="B80" s="222">
        <v>76</v>
      </c>
      <c r="C80" s="103" t="s">
        <v>205</v>
      </c>
      <c r="D80" s="109">
        <v>23</v>
      </c>
      <c r="E80" s="103" t="s">
        <v>22</v>
      </c>
      <c r="F80" s="105">
        <v>44232</v>
      </c>
      <c r="G80" s="103" t="s">
        <v>206</v>
      </c>
      <c r="H80" s="103" t="s">
        <v>207</v>
      </c>
      <c r="I80" s="105">
        <v>44237</v>
      </c>
      <c r="J80" s="105">
        <v>44237</v>
      </c>
      <c r="K80" s="107" t="str">
        <f t="shared" ref="K80:K143" ca="1" si="2">IF(I80="","",IF(I80&lt;P$4,IF(J80="","Atrasado","Cumplido"),IF(J80="","En curso","Cumplido")))</f>
        <v>Cumplido</v>
      </c>
      <c r="L80" s="73"/>
      <c r="M80" s="73"/>
      <c r="N80" s="73"/>
      <c r="O80" s="74"/>
      <c r="P80" s="70"/>
      <c r="Q80" s="70"/>
      <c r="R80" s="70"/>
      <c r="S80" s="70"/>
      <c r="T80" s="70"/>
      <c r="U80" s="70"/>
      <c r="V80" s="70"/>
      <c r="W80" s="70"/>
      <c r="X80" s="70"/>
      <c r="Y80" s="70"/>
    </row>
    <row r="81" spans="1:25" ht="60" x14ac:dyDescent="0.25">
      <c r="A81" s="70"/>
      <c r="B81" s="222">
        <v>77</v>
      </c>
      <c r="C81" s="103" t="s">
        <v>205</v>
      </c>
      <c r="D81" s="109">
        <v>23</v>
      </c>
      <c r="E81" s="103" t="s">
        <v>22</v>
      </c>
      <c r="F81" s="105">
        <v>44232</v>
      </c>
      <c r="G81" s="103" t="s">
        <v>208</v>
      </c>
      <c r="H81" s="103" t="s">
        <v>209</v>
      </c>
      <c r="I81" s="105">
        <v>44235</v>
      </c>
      <c r="J81" s="105">
        <v>44235</v>
      </c>
      <c r="K81" s="107" t="str">
        <f t="shared" ca="1" si="2"/>
        <v>Cumplido</v>
      </c>
      <c r="L81" s="73"/>
      <c r="M81" s="73"/>
      <c r="N81" s="73"/>
      <c r="O81" s="74" t="e">
        <f>IF(I81="",0,IF(I81&lt;#REF!,IF(J81="",1,0),0))</f>
        <v>#REF!</v>
      </c>
      <c r="P81" s="70"/>
      <c r="Q81" s="70"/>
      <c r="R81" s="70"/>
      <c r="S81" s="70"/>
      <c r="T81" s="70"/>
      <c r="U81" s="70"/>
      <c r="V81" s="70"/>
      <c r="W81" s="70"/>
      <c r="X81" s="70"/>
      <c r="Y81" s="70"/>
    </row>
    <row r="82" spans="1:25" ht="45" x14ac:dyDescent="0.25">
      <c r="A82" s="70"/>
      <c r="B82" s="222">
        <v>78</v>
      </c>
      <c r="C82" s="103" t="s">
        <v>205</v>
      </c>
      <c r="D82" s="109">
        <v>23</v>
      </c>
      <c r="E82" s="103" t="s">
        <v>22</v>
      </c>
      <c r="F82" s="105">
        <v>44232</v>
      </c>
      <c r="G82" s="103" t="s">
        <v>210</v>
      </c>
      <c r="H82" s="103" t="s">
        <v>211</v>
      </c>
      <c r="I82" s="105">
        <v>44238</v>
      </c>
      <c r="J82" s="105">
        <v>44238</v>
      </c>
      <c r="K82" s="107" t="str">
        <f t="shared" ca="1" si="2"/>
        <v>Cumplido</v>
      </c>
      <c r="L82" s="73"/>
      <c r="M82" s="73"/>
      <c r="N82" s="73"/>
      <c r="O82" s="74"/>
      <c r="P82" s="70"/>
      <c r="Q82" s="70"/>
      <c r="R82" s="70"/>
      <c r="S82" s="70"/>
      <c r="T82" s="70"/>
      <c r="U82" s="70"/>
      <c r="V82" s="70"/>
      <c r="W82" s="70"/>
      <c r="X82" s="70"/>
      <c r="Y82" s="70"/>
    </row>
    <row r="83" spans="1:25" ht="30" x14ac:dyDescent="0.25">
      <c r="A83" s="70"/>
      <c r="B83" s="222">
        <v>79</v>
      </c>
      <c r="C83" s="103" t="s">
        <v>205</v>
      </c>
      <c r="D83" s="109">
        <v>23</v>
      </c>
      <c r="E83" s="103" t="s">
        <v>22</v>
      </c>
      <c r="F83" s="105">
        <v>44232</v>
      </c>
      <c r="G83" s="103" t="s">
        <v>212</v>
      </c>
      <c r="H83" s="103" t="s">
        <v>209</v>
      </c>
      <c r="I83" s="105">
        <v>44238</v>
      </c>
      <c r="J83" s="105">
        <v>44238</v>
      </c>
      <c r="K83" s="107" t="str">
        <f t="shared" ca="1" si="2"/>
        <v>Cumplido</v>
      </c>
      <c r="L83" s="73"/>
      <c r="M83" s="73"/>
      <c r="N83" s="73"/>
      <c r="O83" s="74"/>
      <c r="P83" s="70"/>
      <c r="Q83" s="70"/>
      <c r="R83" s="70"/>
      <c r="S83" s="70"/>
      <c r="T83" s="70"/>
      <c r="U83" s="70"/>
      <c r="V83" s="70"/>
      <c r="W83" s="70"/>
      <c r="X83" s="70"/>
      <c r="Y83" s="70"/>
    </row>
    <row r="84" spans="1:25" ht="45" x14ac:dyDescent="0.25">
      <c r="A84" s="70"/>
      <c r="B84" s="222">
        <v>80</v>
      </c>
      <c r="C84" s="103" t="s">
        <v>213</v>
      </c>
      <c r="D84" s="109">
        <v>24</v>
      </c>
      <c r="E84" s="103" t="s">
        <v>22</v>
      </c>
      <c r="F84" s="105">
        <v>44235</v>
      </c>
      <c r="G84" s="103" t="s">
        <v>214</v>
      </c>
      <c r="H84" s="103" t="s">
        <v>215</v>
      </c>
      <c r="I84" s="105">
        <v>44239</v>
      </c>
      <c r="J84" s="105">
        <v>44239</v>
      </c>
      <c r="K84" s="107" t="str">
        <f t="shared" ca="1" si="2"/>
        <v>Cumplido</v>
      </c>
      <c r="L84" s="73"/>
      <c r="M84" s="73"/>
      <c r="N84" s="73"/>
      <c r="O84" s="74"/>
      <c r="P84" s="70"/>
      <c r="Q84" s="70"/>
      <c r="R84" s="70"/>
      <c r="S84" s="70"/>
      <c r="T84" s="70"/>
      <c r="U84" s="70"/>
      <c r="V84" s="70"/>
      <c r="W84" s="70"/>
      <c r="X84" s="70"/>
      <c r="Y84" s="70"/>
    </row>
    <row r="85" spans="1:25" ht="30" x14ac:dyDescent="0.25">
      <c r="A85" s="70"/>
      <c r="B85" s="222">
        <v>81</v>
      </c>
      <c r="C85" s="103" t="s">
        <v>216</v>
      </c>
      <c r="D85" s="109">
        <v>25</v>
      </c>
      <c r="E85" s="103" t="s">
        <v>22</v>
      </c>
      <c r="F85" s="105">
        <v>44235</v>
      </c>
      <c r="G85" s="103" t="s">
        <v>217</v>
      </c>
      <c r="H85" s="103" t="s">
        <v>172</v>
      </c>
      <c r="I85" s="105">
        <v>44237</v>
      </c>
      <c r="J85" s="105">
        <v>44237</v>
      </c>
      <c r="K85" s="107" t="str">
        <f t="shared" ca="1" si="2"/>
        <v>Cumplido</v>
      </c>
      <c r="L85" s="73"/>
      <c r="M85" s="73"/>
      <c r="N85" s="73"/>
      <c r="O85" s="74"/>
      <c r="P85" s="70"/>
      <c r="Q85" s="70"/>
      <c r="R85" s="70"/>
      <c r="S85" s="70"/>
      <c r="T85" s="70"/>
      <c r="U85" s="70"/>
      <c r="V85" s="70"/>
      <c r="W85" s="70"/>
      <c r="X85" s="70"/>
      <c r="Y85" s="70"/>
    </row>
    <row r="86" spans="1:25" ht="30" x14ac:dyDescent="0.25">
      <c r="A86" s="70"/>
      <c r="B86" s="222">
        <v>82</v>
      </c>
      <c r="C86" s="103" t="s">
        <v>218</v>
      </c>
      <c r="D86" s="109">
        <v>26</v>
      </c>
      <c r="E86" s="103" t="s">
        <v>22</v>
      </c>
      <c r="F86" s="105">
        <v>44236</v>
      </c>
      <c r="G86" s="103" t="s">
        <v>219</v>
      </c>
      <c r="H86" s="103" t="s">
        <v>220</v>
      </c>
      <c r="I86" s="105" t="s">
        <v>221</v>
      </c>
      <c r="J86" s="105">
        <v>44260</v>
      </c>
      <c r="K86" s="107" t="str">
        <f t="shared" ca="1" si="2"/>
        <v>Cumplido</v>
      </c>
      <c r="L86" s="73"/>
      <c r="M86" s="73"/>
      <c r="N86" s="73"/>
      <c r="O86" s="74"/>
      <c r="P86" s="70"/>
      <c r="Q86" s="70"/>
      <c r="R86" s="70"/>
      <c r="S86" s="70"/>
      <c r="T86" s="70"/>
      <c r="U86" s="70"/>
      <c r="V86" s="70"/>
      <c r="W86" s="70"/>
      <c r="X86" s="70"/>
      <c r="Y86" s="70"/>
    </row>
    <row r="87" spans="1:25" ht="45" x14ac:dyDescent="0.25">
      <c r="A87" s="70"/>
      <c r="B87" s="222">
        <v>83</v>
      </c>
      <c r="C87" s="103" t="s">
        <v>222</v>
      </c>
      <c r="D87" s="109">
        <v>27</v>
      </c>
      <c r="E87" s="103" t="s">
        <v>22</v>
      </c>
      <c r="F87" s="105">
        <v>44239</v>
      </c>
      <c r="G87" s="103" t="s">
        <v>223</v>
      </c>
      <c r="H87" s="103" t="s">
        <v>224</v>
      </c>
      <c r="I87" s="105">
        <v>44244</v>
      </c>
      <c r="J87" s="105">
        <v>44244</v>
      </c>
      <c r="K87" s="107" t="str">
        <f t="shared" ca="1" si="2"/>
        <v>Cumplido</v>
      </c>
      <c r="L87" s="73"/>
      <c r="M87" s="73"/>
      <c r="N87" s="73"/>
      <c r="O87" s="74"/>
      <c r="P87" s="70"/>
      <c r="Q87" s="70"/>
      <c r="R87" s="70"/>
      <c r="S87" s="70"/>
      <c r="T87" s="70"/>
      <c r="U87" s="70"/>
      <c r="V87" s="70"/>
      <c r="W87" s="70"/>
      <c r="X87" s="70"/>
      <c r="Y87" s="70"/>
    </row>
    <row r="88" spans="1:25" ht="45" x14ac:dyDescent="0.25">
      <c r="A88" s="70"/>
      <c r="B88" s="222">
        <v>84</v>
      </c>
      <c r="C88" s="103" t="s">
        <v>222</v>
      </c>
      <c r="D88" s="109">
        <v>27</v>
      </c>
      <c r="E88" s="103" t="s">
        <v>22</v>
      </c>
      <c r="F88" s="105">
        <v>44239</v>
      </c>
      <c r="G88" s="103" t="s">
        <v>225</v>
      </c>
      <c r="H88" s="103" t="s">
        <v>224</v>
      </c>
      <c r="I88" s="105" t="s">
        <v>226</v>
      </c>
      <c r="J88" s="105">
        <v>44258</v>
      </c>
      <c r="K88" s="107" t="str">
        <f t="shared" ca="1" si="2"/>
        <v>Cumplido</v>
      </c>
      <c r="L88" s="73"/>
      <c r="M88" s="73"/>
      <c r="N88" s="73"/>
      <c r="O88" s="74"/>
      <c r="P88" s="70"/>
      <c r="Q88" s="70"/>
      <c r="R88" s="70"/>
      <c r="S88" s="70"/>
      <c r="T88" s="70"/>
      <c r="U88" s="70"/>
      <c r="V88" s="70"/>
      <c r="W88" s="70"/>
      <c r="X88" s="70"/>
      <c r="Y88" s="70"/>
    </row>
    <row r="89" spans="1:25" ht="30" x14ac:dyDescent="0.25">
      <c r="A89" s="70"/>
      <c r="B89" s="222">
        <v>85</v>
      </c>
      <c r="C89" s="103" t="s">
        <v>222</v>
      </c>
      <c r="D89" s="109">
        <v>27</v>
      </c>
      <c r="E89" s="103" t="s">
        <v>22</v>
      </c>
      <c r="F89" s="105">
        <v>44239</v>
      </c>
      <c r="G89" s="103" t="s">
        <v>227</v>
      </c>
      <c r="H89" s="103" t="s">
        <v>224</v>
      </c>
      <c r="I89" s="105">
        <v>44243</v>
      </c>
      <c r="J89" s="105">
        <v>44243</v>
      </c>
      <c r="K89" s="107" t="str">
        <f t="shared" ca="1" si="2"/>
        <v>Cumplido</v>
      </c>
      <c r="L89" s="73"/>
      <c r="M89" s="73"/>
      <c r="N89" s="73"/>
      <c r="O89" s="74"/>
      <c r="P89" s="70"/>
      <c r="Q89" s="70"/>
      <c r="R89" s="70"/>
      <c r="S89" s="70"/>
      <c r="T89" s="70"/>
      <c r="U89" s="70"/>
      <c r="V89" s="70"/>
      <c r="W89" s="70"/>
      <c r="X89" s="70"/>
      <c r="Y89" s="70"/>
    </row>
    <row r="90" spans="1:25" ht="30" x14ac:dyDescent="0.25">
      <c r="A90" s="70"/>
      <c r="B90" s="222">
        <v>86</v>
      </c>
      <c r="C90" s="103" t="s">
        <v>222</v>
      </c>
      <c r="D90" s="109">
        <v>27</v>
      </c>
      <c r="E90" s="103" t="s">
        <v>22</v>
      </c>
      <c r="F90" s="105">
        <v>44239</v>
      </c>
      <c r="G90" s="103" t="s">
        <v>228</v>
      </c>
      <c r="H90" s="103" t="s">
        <v>224</v>
      </c>
      <c r="I90" s="105">
        <v>44242</v>
      </c>
      <c r="J90" s="105">
        <v>44242</v>
      </c>
      <c r="K90" s="107" t="str">
        <f t="shared" ca="1" si="2"/>
        <v>Cumplido</v>
      </c>
      <c r="L90" s="73"/>
      <c r="M90" s="73"/>
      <c r="N90" s="73"/>
      <c r="O90" s="74"/>
      <c r="P90" s="70"/>
      <c r="Q90" s="70"/>
      <c r="R90" s="70"/>
      <c r="S90" s="70"/>
      <c r="T90" s="70"/>
      <c r="U90" s="70"/>
      <c r="V90" s="70"/>
      <c r="W90" s="70"/>
      <c r="X90" s="70"/>
      <c r="Y90" s="70"/>
    </row>
    <row r="91" spans="1:25" s="70" customFormat="1" ht="30" x14ac:dyDescent="0.25">
      <c r="B91" s="222">
        <v>87</v>
      </c>
      <c r="C91" s="103" t="s">
        <v>229</v>
      </c>
      <c r="D91" s="109">
        <v>28</v>
      </c>
      <c r="E91" s="103" t="s">
        <v>22</v>
      </c>
      <c r="F91" s="105">
        <v>44243</v>
      </c>
      <c r="G91" s="116" t="s">
        <v>230</v>
      </c>
      <c r="H91" s="116" t="s">
        <v>231</v>
      </c>
      <c r="I91" s="105">
        <v>44245</v>
      </c>
      <c r="J91" s="105">
        <v>44249</v>
      </c>
      <c r="K91" s="107" t="str">
        <f t="shared" ca="1" si="2"/>
        <v>Cumplido</v>
      </c>
      <c r="L91" s="73"/>
      <c r="M91" s="73"/>
      <c r="N91" s="73"/>
      <c r="O91" s="74"/>
    </row>
    <row r="92" spans="1:25" s="70" customFormat="1" ht="30" x14ac:dyDescent="0.25">
      <c r="B92" s="222">
        <v>88</v>
      </c>
      <c r="C92" s="103" t="s">
        <v>229</v>
      </c>
      <c r="D92" s="109">
        <v>28</v>
      </c>
      <c r="E92" s="103" t="s">
        <v>22</v>
      </c>
      <c r="F92" s="117">
        <v>44243</v>
      </c>
      <c r="G92" s="118" t="s">
        <v>232</v>
      </c>
      <c r="H92" s="118" t="s">
        <v>233</v>
      </c>
      <c r="I92" s="170">
        <v>44244</v>
      </c>
      <c r="J92" s="105">
        <v>44245</v>
      </c>
      <c r="K92" s="107" t="str">
        <f t="shared" ca="1" si="2"/>
        <v>Cumplido</v>
      </c>
      <c r="L92" s="73"/>
      <c r="M92" s="73"/>
      <c r="N92" s="73"/>
      <c r="O92" s="74"/>
    </row>
    <row r="93" spans="1:25" s="70" customFormat="1" ht="60" x14ac:dyDescent="0.25">
      <c r="B93" s="222">
        <v>89</v>
      </c>
      <c r="C93" s="110" t="s">
        <v>234</v>
      </c>
      <c r="D93" s="109">
        <v>29</v>
      </c>
      <c r="E93" s="103" t="s">
        <v>22</v>
      </c>
      <c r="F93" s="119">
        <v>44244</v>
      </c>
      <c r="G93" s="85" t="s">
        <v>235</v>
      </c>
      <c r="H93" s="85" t="s">
        <v>236</v>
      </c>
      <c r="I93" s="170">
        <v>44249</v>
      </c>
      <c r="J93" s="105">
        <v>44249</v>
      </c>
      <c r="K93" s="107" t="str">
        <f t="shared" ca="1" si="2"/>
        <v>Cumplido</v>
      </c>
      <c r="L93" s="45"/>
      <c r="M93" s="45"/>
      <c r="N93" s="45"/>
      <c r="O93" s="74"/>
      <c r="P93" s="98"/>
    </row>
    <row r="94" spans="1:25" ht="30" x14ac:dyDescent="0.25">
      <c r="A94" s="70"/>
      <c r="B94" s="222">
        <v>90</v>
      </c>
      <c r="C94" s="103" t="s">
        <v>237</v>
      </c>
      <c r="D94" s="109">
        <v>30</v>
      </c>
      <c r="E94" s="103" t="s">
        <v>22</v>
      </c>
      <c r="F94" s="105">
        <v>44246</v>
      </c>
      <c r="G94" s="120" t="s">
        <v>238</v>
      </c>
      <c r="H94" s="120" t="s">
        <v>239</v>
      </c>
      <c r="I94" s="105">
        <v>44249</v>
      </c>
      <c r="J94" s="105">
        <v>44249</v>
      </c>
      <c r="K94" s="107" t="str">
        <f t="shared" ca="1" si="2"/>
        <v>Cumplido</v>
      </c>
      <c r="L94" s="73"/>
      <c r="M94" s="73"/>
      <c r="N94" s="73"/>
      <c r="O94" s="74"/>
      <c r="P94" s="70"/>
      <c r="Q94" s="70"/>
      <c r="R94" s="70"/>
      <c r="S94" s="70"/>
      <c r="T94" s="70"/>
      <c r="U94" s="70"/>
      <c r="V94" s="70"/>
      <c r="W94" s="70"/>
      <c r="X94" s="70"/>
      <c r="Y94" s="70"/>
    </row>
    <row r="95" spans="1:25" s="72" customFormat="1" ht="60" hidden="1" x14ac:dyDescent="0.2">
      <c r="A95" s="70"/>
      <c r="B95" s="281">
        <v>91</v>
      </c>
      <c r="C95" s="103" t="s">
        <v>240</v>
      </c>
      <c r="D95" s="109"/>
      <c r="E95" s="103" t="s">
        <v>58</v>
      </c>
      <c r="F95" s="105">
        <v>44249</v>
      </c>
      <c r="G95" s="103" t="s">
        <v>241</v>
      </c>
      <c r="H95" s="103" t="s">
        <v>172</v>
      </c>
      <c r="I95" s="106">
        <v>44252</v>
      </c>
      <c r="J95" s="105" t="s">
        <v>242</v>
      </c>
      <c r="K95" s="107" t="str">
        <f t="shared" ca="1" si="2"/>
        <v>Cumplido</v>
      </c>
      <c r="L95" s="73" t="s">
        <v>243</v>
      </c>
      <c r="M95" s="73"/>
      <c r="N95" s="73"/>
      <c r="O95" s="74"/>
      <c r="P95" s="70"/>
      <c r="Q95" s="70"/>
      <c r="R95" s="70"/>
      <c r="S95" s="70"/>
      <c r="T95" s="70"/>
      <c r="U95" s="70"/>
      <c r="V95" s="70"/>
      <c r="W95" s="70"/>
      <c r="X95" s="70"/>
      <c r="Y95" s="70"/>
    </row>
    <row r="96" spans="1:25" s="72" customFormat="1" ht="45" hidden="1" x14ac:dyDescent="0.2">
      <c r="A96" s="70"/>
      <c r="B96" s="281">
        <v>92</v>
      </c>
      <c r="C96" s="103" t="s">
        <v>244</v>
      </c>
      <c r="D96" s="109"/>
      <c r="E96" s="103" t="s">
        <v>58</v>
      </c>
      <c r="F96" s="105">
        <v>44250</v>
      </c>
      <c r="G96" s="116" t="s">
        <v>245</v>
      </c>
      <c r="H96" s="116" t="s">
        <v>172</v>
      </c>
      <c r="I96" s="106">
        <v>44253</v>
      </c>
      <c r="J96" s="106">
        <v>44319</v>
      </c>
      <c r="K96" s="107" t="str">
        <f t="shared" ca="1" si="2"/>
        <v>Cumplido</v>
      </c>
      <c r="L96" s="73"/>
      <c r="M96" s="73"/>
      <c r="N96" s="73"/>
      <c r="O96" s="74"/>
      <c r="P96" s="70"/>
      <c r="Q96" s="70"/>
      <c r="R96" s="70"/>
      <c r="S96" s="70"/>
      <c r="T96" s="70"/>
      <c r="U96" s="70"/>
      <c r="V96" s="70"/>
      <c r="W96" s="70"/>
      <c r="X96" s="70"/>
      <c r="Y96" s="70"/>
    </row>
    <row r="97" spans="1:25" ht="45" x14ac:dyDescent="0.25">
      <c r="A97" s="70"/>
      <c r="B97" s="222">
        <v>93</v>
      </c>
      <c r="C97" s="110" t="s">
        <v>246</v>
      </c>
      <c r="D97" s="109">
        <v>31</v>
      </c>
      <c r="E97" s="103" t="s">
        <v>22</v>
      </c>
      <c r="F97" s="119">
        <v>44250</v>
      </c>
      <c r="G97" s="85" t="s">
        <v>247</v>
      </c>
      <c r="H97" s="85" t="s">
        <v>170</v>
      </c>
      <c r="I97" s="170">
        <v>44257</v>
      </c>
      <c r="J97" s="105">
        <v>44256</v>
      </c>
      <c r="K97" s="107" t="str">
        <f t="shared" ca="1" si="2"/>
        <v>Cumplido</v>
      </c>
      <c r="L97" s="45"/>
      <c r="M97" s="45"/>
      <c r="N97" s="45"/>
      <c r="O97" s="74"/>
      <c r="P97" s="98"/>
      <c r="Q97" s="70"/>
      <c r="R97" s="70"/>
      <c r="S97" s="70"/>
      <c r="T97" s="70"/>
      <c r="U97" s="70"/>
      <c r="V97" s="70"/>
      <c r="W97" s="70"/>
      <c r="X97" s="70"/>
      <c r="Y97" s="70"/>
    </row>
    <row r="98" spans="1:25" ht="45" x14ac:dyDescent="0.25">
      <c r="A98" s="70"/>
      <c r="B98" s="222">
        <v>94</v>
      </c>
      <c r="C98" s="110" t="s">
        <v>246</v>
      </c>
      <c r="D98" s="109">
        <v>31</v>
      </c>
      <c r="E98" s="103" t="s">
        <v>22</v>
      </c>
      <c r="F98" s="119">
        <v>44250</v>
      </c>
      <c r="G98" s="85" t="s">
        <v>248</v>
      </c>
      <c r="H98" s="85" t="s">
        <v>170</v>
      </c>
      <c r="I98" s="170">
        <v>44257</v>
      </c>
      <c r="J98" s="105">
        <v>44256</v>
      </c>
      <c r="K98" s="107" t="str">
        <f t="shared" ca="1" si="2"/>
        <v>Cumplido</v>
      </c>
      <c r="L98" s="45"/>
      <c r="M98" s="45"/>
      <c r="N98" s="45"/>
      <c r="O98" s="74"/>
      <c r="P98" s="98"/>
      <c r="Q98" s="70"/>
      <c r="R98" s="70"/>
      <c r="S98" s="70"/>
      <c r="T98" s="70"/>
      <c r="U98" s="70"/>
      <c r="V98" s="70"/>
      <c r="W98" s="70"/>
      <c r="X98" s="70"/>
      <c r="Y98" s="70"/>
    </row>
    <row r="99" spans="1:25" ht="30" x14ac:dyDescent="0.25">
      <c r="A99" s="70"/>
      <c r="B99" s="222">
        <v>95</v>
      </c>
      <c r="C99" s="110" t="s">
        <v>246</v>
      </c>
      <c r="D99" s="109">
        <v>31</v>
      </c>
      <c r="E99" s="103" t="s">
        <v>22</v>
      </c>
      <c r="F99" s="119">
        <v>44250</v>
      </c>
      <c r="G99" s="85" t="s">
        <v>249</v>
      </c>
      <c r="H99" s="85" t="s">
        <v>172</v>
      </c>
      <c r="I99" s="170">
        <v>44252</v>
      </c>
      <c r="J99" s="105">
        <v>44252</v>
      </c>
      <c r="K99" s="107" t="str">
        <f t="shared" ca="1" si="2"/>
        <v>Cumplido</v>
      </c>
      <c r="L99" s="45"/>
      <c r="M99" s="45"/>
      <c r="N99" s="45"/>
      <c r="O99" s="74"/>
      <c r="P99" s="98"/>
      <c r="Q99" s="70"/>
      <c r="R99" s="70"/>
      <c r="S99" s="70"/>
      <c r="T99" s="70"/>
      <c r="U99" s="70"/>
      <c r="V99" s="70"/>
      <c r="W99" s="70"/>
      <c r="X99" s="70"/>
      <c r="Y99" s="70"/>
    </row>
    <row r="100" spans="1:25" ht="105" x14ac:dyDescent="0.25">
      <c r="A100" s="70"/>
      <c r="B100" s="222">
        <v>96</v>
      </c>
      <c r="C100" s="103" t="s">
        <v>246</v>
      </c>
      <c r="D100" s="109">
        <v>31</v>
      </c>
      <c r="E100" s="103" t="s">
        <v>22</v>
      </c>
      <c r="F100" s="117">
        <v>44249</v>
      </c>
      <c r="G100" s="85" t="s">
        <v>250</v>
      </c>
      <c r="H100" s="118" t="s">
        <v>43</v>
      </c>
      <c r="I100" s="170">
        <v>44263</v>
      </c>
      <c r="J100" s="105">
        <v>44265</v>
      </c>
      <c r="K100" s="107" t="str">
        <f t="shared" ca="1" si="2"/>
        <v>Cumplido</v>
      </c>
      <c r="L100" s="45"/>
      <c r="M100" s="45"/>
      <c r="N100" s="45"/>
      <c r="O100" s="74"/>
      <c r="P100" s="98"/>
      <c r="Q100" s="70"/>
      <c r="R100" s="70"/>
      <c r="S100" s="70"/>
      <c r="T100" s="70"/>
      <c r="U100" s="70"/>
      <c r="V100" s="70"/>
      <c r="W100" s="70"/>
      <c r="X100" s="70"/>
      <c r="Y100" s="70"/>
    </row>
    <row r="101" spans="1:25" ht="45" x14ac:dyDescent="0.25">
      <c r="A101" s="70"/>
      <c r="B101" s="222">
        <v>97</v>
      </c>
      <c r="C101" s="103" t="s">
        <v>246</v>
      </c>
      <c r="D101" s="109">
        <v>31</v>
      </c>
      <c r="E101" s="103" t="s">
        <v>22</v>
      </c>
      <c r="F101" s="105">
        <v>44249</v>
      </c>
      <c r="G101" s="120" t="s">
        <v>251</v>
      </c>
      <c r="H101" s="120" t="s">
        <v>172</v>
      </c>
      <c r="I101" s="105">
        <v>44253</v>
      </c>
      <c r="J101" s="105">
        <v>44257</v>
      </c>
      <c r="K101" s="107" t="str">
        <f t="shared" ca="1" si="2"/>
        <v>Cumplido</v>
      </c>
      <c r="L101" s="45"/>
      <c r="M101" s="45"/>
      <c r="N101" s="45"/>
      <c r="O101" s="74"/>
      <c r="P101" s="98"/>
      <c r="Q101" s="70"/>
      <c r="R101" s="70"/>
      <c r="S101" s="70"/>
      <c r="T101" s="70"/>
      <c r="U101" s="70"/>
      <c r="V101" s="70"/>
      <c r="W101" s="70"/>
      <c r="X101" s="70"/>
      <c r="Y101" s="70"/>
    </row>
    <row r="102" spans="1:25" ht="60" x14ac:dyDescent="0.25">
      <c r="A102" s="70"/>
      <c r="B102" s="222">
        <v>98</v>
      </c>
      <c r="C102" s="103" t="s">
        <v>252</v>
      </c>
      <c r="D102" s="109">
        <v>32</v>
      </c>
      <c r="E102" s="103" t="s">
        <v>22</v>
      </c>
      <c r="F102" s="105">
        <v>44252</v>
      </c>
      <c r="G102" s="103" t="s">
        <v>253</v>
      </c>
      <c r="H102" s="103" t="s">
        <v>254</v>
      </c>
      <c r="I102" s="105">
        <v>44252</v>
      </c>
      <c r="J102" s="105">
        <v>44252</v>
      </c>
      <c r="K102" s="107" t="str">
        <f t="shared" ca="1" si="2"/>
        <v>Cumplido</v>
      </c>
      <c r="L102" s="73"/>
      <c r="M102" s="73"/>
      <c r="N102" s="73"/>
      <c r="O102" s="74"/>
      <c r="P102" s="98"/>
      <c r="Q102" s="70"/>
      <c r="R102" s="70"/>
      <c r="S102" s="70"/>
      <c r="T102" s="70"/>
      <c r="U102" s="70"/>
      <c r="V102" s="70"/>
      <c r="W102" s="70"/>
      <c r="X102" s="70"/>
      <c r="Y102" s="70"/>
    </row>
    <row r="103" spans="1:25" ht="30" x14ac:dyDescent="0.25">
      <c r="A103" s="70"/>
      <c r="B103" s="222">
        <v>99</v>
      </c>
      <c r="C103" s="103" t="s">
        <v>252</v>
      </c>
      <c r="D103" s="109">
        <v>32</v>
      </c>
      <c r="E103" s="103" t="s">
        <v>22</v>
      </c>
      <c r="F103" s="105">
        <v>44252</v>
      </c>
      <c r="G103" s="103" t="s">
        <v>255</v>
      </c>
      <c r="H103" s="103" t="s">
        <v>254</v>
      </c>
      <c r="I103" s="105">
        <v>44252</v>
      </c>
      <c r="J103" s="105">
        <v>44257</v>
      </c>
      <c r="K103" s="107" t="str">
        <f t="shared" ca="1" si="2"/>
        <v>Cumplido</v>
      </c>
      <c r="L103" s="73"/>
      <c r="M103" s="73"/>
      <c r="N103" s="73"/>
      <c r="O103" s="74"/>
      <c r="P103" s="98"/>
      <c r="Q103" s="70"/>
      <c r="R103" s="70"/>
      <c r="S103" s="70"/>
      <c r="T103" s="70"/>
      <c r="U103" s="70"/>
      <c r="V103" s="70"/>
      <c r="W103" s="70"/>
      <c r="X103" s="70"/>
      <c r="Y103" s="70"/>
    </row>
    <row r="104" spans="1:25" ht="30" x14ac:dyDescent="0.25">
      <c r="A104" s="70"/>
      <c r="B104" s="222">
        <v>100</v>
      </c>
      <c r="C104" s="103" t="s">
        <v>252</v>
      </c>
      <c r="D104" s="109">
        <v>32</v>
      </c>
      <c r="E104" s="103" t="s">
        <v>22</v>
      </c>
      <c r="F104" s="105">
        <v>44252</v>
      </c>
      <c r="G104" s="103" t="s">
        <v>256</v>
      </c>
      <c r="H104" s="103" t="s">
        <v>254</v>
      </c>
      <c r="I104" s="105">
        <v>44253</v>
      </c>
      <c r="J104" s="105">
        <v>44257</v>
      </c>
      <c r="K104" s="107" t="str">
        <f t="shared" ca="1" si="2"/>
        <v>Cumplido</v>
      </c>
      <c r="L104" s="73"/>
      <c r="M104" s="73"/>
      <c r="N104" s="73"/>
      <c r="O104" s="74"/>
      <c r="P104" s="98"/>
      <c r="Q104" s="70"/>
      <c r="R104" s="70"/>
      <c r="S104" s="70"/>
      <c r="T104" s="70"/>
      <c r="U104" s="70"/>
      <c r="V104" s="70"/>
      <c r="W104" s="70"/>
      <c r="X104" s="70"/>
      <c r="Y104" s="70"/>
    </row>
    <row r="105" spans="1:25" s="100" customFormat="1" ht="45" hidden="1" x14ac:dyDescent="0.2">
      <c r="A105" s="98"/>
      <c r="B105" s="281">
        <v>101</v>
      </c>
      <c r="C105" s="103" t="s">
        <v>257</v>
      </c>
      <c r="D105" s="109"/>
      <c r="E105" s="103" t="s">
        <v>58</v>
      </c>
      <c r="F105" s="105">
        <v>44252</v>
      </c>
      <c r="G105" s="103" t="s">
        <v>258</v>
      </c>
      <c r="H105" s="103" t="s">
        <v>259</v>
      </c>
      <c r="I105" s="106">
        <v>44259</v>
      </c>
      <c r="J105" s="105">
        <v>44273</v>
      </c>
      <c r="K105" s="107" t="str">
        <f t="shared" ca="1" si="2"/>
        <v>Cumplido</v>
      </c>
      <c r="L105" s="73" t="s">
        <v>260</v>
      </c>
      <c r="M105" s="73"/>
      <c r="N105" s="73"/>
      <c r="O105" s="99"/>
      <c r="P105" s="98"/>
      <c r="Q105" s="98"/>
      <c r="R105" s="98"/>
      <c r="S105" s="98"/>
      <c r="T105" s="98"/>
      <c r="U105" s="98"/>
      <c r="V105" s="98"/>
      <c r="W105" s="98"/>
      <c r="X105" s="98"/>
      <c r="Y105" s="98"/>
    </row>
    <row r="106" spans="1:25" s="100" customFormat="1" hidden="1" x14ac:dyDescent="0.2">
      <c r="A106" s="98"/>
      <c r="B106" s="281">
        <v>102</v>
      </c>
      <c r="C106" s="103" t="s">
        <v>261</v>
      </c>
      <c r="D106" s="109"/>
      <c r="E106" s="103" t="s">
        <v>58</v>
      </c>
      <c r="F106" s="105">
        <v>44253</v>
      </c>
      <c r="G106" s="103" t="s">
        <v>262</v>
      </c>
      <c r="H106" s="103" t="s">
        <v>263</v>
      </c>
      <c r="I106" s="106">
        <v>44257</v>
      </c>
      <c r="J106" s="106">
        <v>44260</v>
      </c>
      <c r="K106" s="107" t="str">
        <f t="shared" ca="1" si="2"/>
        <v>Cumplido</v>
      </c>
      <c r="L106" s="73"/>
      <c r="M106" s="73"/>
      <c r="N106" s="73"/>
      <c r="O106" s="99" t="e">
        <f>IF(I106="",0,IF(I106&lt;#REF!,IF(J106="",1,0),0))</f>
        <v>#REF!</v>
      </c>
      <c r="P106" s="98"/>
      <c r="Q106" s="98"/>
      <c r="R106" s="98"/>
      <c r="S106" s="98"/>
      <c r="T106" s="98"/>
      <c r="U106" s="98"/>
      <c r="V106" s="98"/>
      <c r="W106" s="98"/>
      <c r="X106" s="98"/>
      <c r="Y106" s="98"/>
    </row>
    <row r="107" spans="1:25" ht="30" x14ac:dyDescent="0.25">
      <c r="A107" s="70"/>
      <c r="B107" s="222">
        <v>103</v>
      </c>
      <c r="C107" s="103" t="s">
        <v>264</v>
      </c>
      <c r="D107" s="109">
        <v>33</v>
      </c>
      <c r="E107" s="103" t="s">
        <v>22</v>
      </c>
      <c r="F107" s="105">
        <v>44257</v>
      </c>
      <c r="G107" s="103" t="s">
        <v>265</v>
      </c>
      <c r="H107" s="103" t="s">
        <v>266</v>
      </c>
      <c r="I107" s="105">
        <v>44258</v>
      </c>
      <c r="J107" s="105">
        <v>44260</v>
      </c>
      <c r="K107" s="107" t="str">
        <f t="shared" ca="1" si="2"/>
        <v>Cumplido</v>
      </c>
      <c r="L107" s="73"/>
      <c r="M107" s="73"/>
      <c r="N107" s="73"/>
      <c r="O107" s="74"/>
      <c r="P107" s="98"/>
      <c r="Q107" s="70"/>
      <c r="R107" s="70"/>
      <c r="S107" s="70"/>
      <c r="T107" s="70"/>
      <c r="U107" s="70"/>
      <c r="V107" s="70"/>
      <c r="W107" s="70"/>
      <c r="X107" s="70"/>
      <c r="Y107" s="70"/>
    </row>
    <row r="108" spans="1:25" ht="30" x14ac:dyDescent="0.25">
      <c r="A108" s="70"/>
      <c r="B108" s="222">
        <v>104</v>
      </c>
      <c r="C108" s="103" t="s">
        <v>264</v>
      </c>
      <c r="D108" s="109">
        <v>33</v>
      </c>
      <c r="E108" s="103" t="s">
        <v>22</v>
      </c>
      <c r="F108" s="105">
        <v>44257</v>
      </c>
      <c r="G108" s="103" t="s">
        <v>267</v>
      </c>
      <c r="H108" s="103" t="s">
        <v>268</v>
      </c>
      <c r="I108" s="105">
        <v>44260</v>
      </c>
      <c r="J108" s="105">
        <v>44260</v>
      </c>
      <c r="K108" s="107" t="str">
        <f t="shared" ca="1" si="2"/>
        <v>Cumplido</v>
      </c>
      <c r="L108" s="73"/>
      <c r="M108" s="73"/>
      <c r="N108" s="73"/>
      <c r="O108" s="74"/>
      <c r="P108" s="98"/>
      <c r="Q108" s="70"/>
      <c r="R108" s="70"/>
      <c r="S108" s="70"/>
      <c r="T108" s="70"/>
      <c r="U108" s="70"/>
      <c r="V108" s="70"/>
      <c r="W108" s="70"/>
      <c r="X108" s="70"/>
      <c r="Y108" s="70"/>
    </row>
    <row r="109" spans="1:25" ht="30" x14ac:dyDescent="0.25">
      <c r="A109" s="70"/>
      <c r="B109" s="222">
        <v>105</v>
      </c>
      <c r="C109" s="103" t="s">
        <v>264</v>
      </c>
      <c r="D109" s="109">
        <v>33</v>
      </c>
      <c r="E109" s="103" t="s">
        <v>22</v>
      </c>
      <c r="F109" s="105">
        <v>44257</v>
      </c>
      <c r="G109" s="103" t="s">
        <v>269</v>
      </c>
      <c r="H109" s="103" t="s">
        <v>268</v>
      </c>
      <c r="I109" s="105">
        <v>44260</v>
      </c>
      <c r="J109" s="105">
        <v>44260</v>
      </c>
      <c r="K109" s="107" t="str">
        <f t="shared" ca="1" si="2"/>
        <v>Cumplido</v>
      </c>
      <c r="L109" s="73"/>
      <c r="M109" s="73"/>
      <c r="N109" s="73"/>
      <c r="O109" s="74"/>
      <c r="P109" s="98"/>
      <c r="Q109" s="70"/>
      <c r="R109" s="70"/>
      <c r="S109" s="70"/>
      <c r="T109" s="70"/>
      <c r="U109" s="70"/>
      <c r="V109" s="70"/>
      <c r="W109" s="70"/>
      <c r="X109" s="70"/>
      <c r="Y109" s="70"/>
    </row>
    <row r="110" spans="1:25" x14ac:dyDescent="0.25">
      <c r="A110" s="70"/>
      <c r="B110" s="222">
        <v>106</v>
      </c>
      <c r="C110" s="45" t="s">
        <v>270</v>
      </c>
      <c r="D110" s="109">
        <v>34</v>
      </c>
      <c r="E110" s="103" t="s">
        <v>22</v>
      </c>
      <c r="F110" s="105">
        <v>44260</v>
      </c>
      <c r="G110" s="103" t="s">
        <v>84</v>
      </c>
      <c r="H110" s="103"/>
      <c r="I110" s="105"/>
      <c r="J110" s="105"/>
      <c r="K110" s="107" t="str">
        <f t="shared" si="2"/>
        <v/>
      </c>
      <c r="L110" s="73"/>
      <c r="M110" s="73"/>
      <c r="N110" s="73"/>
      <c r="O110" s="74"/>
      <c r="P110" s="98"/>
      <c r="Q110" s="70"/>
      <c r="R110" s="70"/>
      <c r="S110" s="70"/>
      <c r="T110" s="70"/>
      <c r="U110" s="70"/>
      <c r="V110" s="70"/>
      <c r="W110" s="70"/>
      <c r="X110" s="70"/>
      <c r="Y110" s="70"/>
    </row>
    <row r="111" spans="1:25" ht="45" x14ac:dyDescent="0.25">
      <c r="A111" s="70"/>
      <c r="B111" s="222">
        <v>107</v>
      </c>
      <c r="C111" s="103" t="s">
        <v>271</v>
      </c>
      <c r="D111" s="109">
        <v>35</v>
      </c>
      <c r="E111" s="103" t="s">
        <v>22</v>
      </c>
      <c r="F111" s="105">
        <v>44260</v>
      </c>
      <c r="G111" s="103" t="s">
        <v>272</v>
      </c>
      <c r="H111" s="103" t="s">
        <v>43</v>
      </c>
      <c r="I111" s="105">
        <v>44263</v>
      </c>
      <c r="J111" s="105">
        <v>44274</v>
      </c>
      <c r="K111" s="107" t="str">
        <f t="shared" ca="1" si="2"/>
        <v>Cumplido</v>
      </c>
      <c r="L111" s="73" t="s">
        <v>273</v>
      </c>
      <c r="M111" s="73"/>
      <c r="N111" s="73"/>
      <c r="O111" s="74"/>
      <c r="P111" s="98"/>
      <c r="Q111" s="70"/>
      <c r="R111" s="70"/>
      <c r="S111" s="70"/>
      <c r="T111" s="70"/>
      <c r="U111" s="70"/>
      <c r="V111" s="70"/>
      <c r="W111" s="70"/>
      <c r="X111" s="70"/>
      <c r="Y111" s="70"/>
    </row>
    <row r="112" spans="1:25" ht="45" x14ac:dyDescent="0.25">
      <c r="A112" s="70"/>
      <c r="B112" s="222">
        <v>108</v>
      </c>
      <c r="C112" s="103" t="s">
        <v>271</v>
      </c>
      <c r="D112" s="109">
        <v>35</v>
      </c>
      <c r="E112" s="103" t="s">
        <v>22</v>
      </c>
      <c r="F112" s="105">
        <v>44260</v>
      </c>
      <c r="G112" s="103" t="s">
        <v>274</v>
      </c>
      <c r="H112" s="103" t="s">
        <v>203</v>
      </c>
      <c r="I112" s="105">
        <v>44264</v>
      </c>
      <c r="J112" s="105">
        <v>44267</v>
      </c>
      <c r="K112" s="107" t="str">
        <f t="shared" ca="1" si="2"/>
        <v>Cumplido</v>
      </c>
      <c r="L112" s="73" t="s">
        <v>275</v>
      </c>
      <c r="M112" s="73"/>
      <c r="N112" s="73"/>
      <c r="O112" s="74"/>
      <c r="P112" s="98"/>
      <c r="Q112" s="70"/>
      <c r="R112" s="70"/>
      <c r="S112" s="70"/>
      <c r="T112" s="70"/>
      <c r="U112" s="70"/>
      <c r="V112" s="70"/>
      <c r="W112" s="70"/>
      <c r="X112" s="70"/>
      <c r="Y112" s="70"/>
    </row>
    <row r="113" spans="1:25" ht="45" x14ac:dyDescent="0.25">
      <c r="A113" s="70"/>
      <c r="B113" s="222">
        <v>109</v>
      </c>
      <c r="C113" s="103" t="s">
        <v>271</v>
      </c>
      <c r="D113" s="109">
        <v>35</v>
      </c>
      <c r="E113" s="103" t="s">
        <v>22</v>
      </c>
      <c r="F113" s="105">
        <v>44260</v>
      </c>
      <c r="G113" s="103" t="s">
        <v>276</v>
      </c>
      <c r="H113" s="103" t="s">
        <v>203</v>
      </c>
      <c r="I113" s="105">
        <v>44264</v>
      </c>
      <c r="J113" s="105">
        <v>44267</v>
      </c>
      <c r="K113" s="107" t="str">
        <f t="shared" ca="1" si="2"/>
        <v>Cumplido</v>
      </c>
      <c r="L113" s="73" t="s">
        <v>275</v>
      </c>
      <c r="M113" s="73"/>
      <c r="N113" s="73"/>
      <c r="O113" s="74"/>
      <c r="P113" s="98"/>
      <c r="Q113" s="70"/>
      <c r="R113" s="70"/>
      <c r="S113" s="70"/>
      <c r="T113" s="70"/>
      <c r="U113" s="70"/>
      <c r="V113" s="70"/>
      <c r="W113" s="70"/>
      <c r="X113" s="70"/>
      <c r="Y113" s="70"/>
    </row>
    <row r="114" spans="1:25" ht="30" x14ac:dyDescent="0.25">
      <c r="A114" s="70"/>
      <c r="B114" s="222">
        <v>110</v>
      </c>
      <c r="C114" s="103" t="s">
        <v>222</v>
      </c>
      <c r="D114" s="109">
        <v>27</v>
      </c>
      <c r="E114" s="103" t="s">
        <v>22</v>
      </c>
      <c r="F114" s="105">
        <v>44239</v>
      </c>
      <c r="G114" s="103" t="s">
        <v>277</v>
      </c>
      <c r="H114" s="103" t="s">
        <v>278</v>
      </c>
      <c r="I114" s="105">
        <v>44263</v>
      </c>
      <c r="J114" s="105">
        <v>44264</v>
      </c>
      <c r="K114" s="107" t="str">
        <f t="shared" ca="1" si="2"/>
        <v>Cumplido</v>
      </c>
      <c r="L114" s="73"/>
      <c r="M114" s="73"/>
      <c r="N114" s="73"/>
      <c r="O114" s="74"/>
      <c r="P114" s="98"/>
      <c r="Q114" s="70"/>
      <c r="R114" s="70"/>
      <c r="S114" s="70"/>
      <c r="T114" s="70"/>
      <c r="U114" s="70"/>
      <c r="V114" s="70"/>
      <c r="W114" s="70"/>
      <c r="X114" s="70"/>
      <c r="Y114" s="70"/>
    </row>
    <row r="115" spans="1:25" ht="60" x14ac:dyDescent="0.25">
      <c r="A115" s="70"/>
      <c r="B115" s="222">
        <v>111</v>
      </c>
      <c r="C115" s="45" t="s">
        <v>279</v>
      </c>
      <c r="D115" s="54">
        <v>36</v>
      </c>
      <c r="E115" s="103" t="s">
        <v>22</v>
      </c>
      <c r="F115" s="83">
        <v>44264</v>
      </c>
      <c r="G115" s="103" t="s">
        <v>280</v>
      </c>
      <c r="H115" s="103" t="s">
        <v>281</v>
      </c>
      <c r="I115" s="105" t="s">
        <v>282</v>
      </c>
      <c r="J115" s="105">
        <v>44270</v>
      </c>
      <c r="K115" s="107" t="str">
        <f t="shared" ca="1" si="2"/>
        <v>Cumplido</v>
      </c>
      <c r="L115" s="73"/>
      <c r="M115" s="73"/>
      <c r="N115" s="73"/>
      <c r="O115" s="74"/>
      <c r="P115" s="98"/>
      <c r="Q115" s="70"/>
      <c r="R115" s="70"/>
      <c r="S115" s="70"/>
      <c r="T115" s="70"/>
      <c r="U115" s="70"/>
      <c r="V115" s="70"/>
      <c r="W115" s="70"/>
      <c r="X115" s="70"/>
      <c r="Y115" s="70"/>
    </row>
    <row r="116" spans="1:25" ht="30" x14ac:dyDescent="0.25">
      <c r="A116" s="70"/>
      <c r="B116" s="222">
        <v>112</v>
      </c>
      <c r="C116" s="45" t="s">
        <v>279</v>
      </c>
      <c r="D116" s="54">
        <v>36</v>
      </c>
      <c r="E116" s="103" t="s">
        <v>22</v>
      </c>
      <c r="F116" s="83">
        <v>44264</v>
      </c>
      <c r="G116" s="103" t="s">
        <v>283</v>
      </c>
      <c r="H116" s="103" t="s">
        <v>281</v>
      </c>
      <c r="I116" s="105">
        <v>44265</v>
      </c>
      <c r="J116" s="105">
        <v>44265</v>
      </c>
      <c r="K116" s="107" t="str">
        <f t="shared" ca="1" si="2"/>
        <v>Cumplido</v>
      </c>
      <c r="L116" s="73"/>
      <c r="M116" s="73"/>
      <c r="N116" s="73"/>
      <c r="O116" s="74"/>
      <c r="P116" s="98"/>
      <c r="Q116" s="70"/>
      <c r="R116" s="70"/>
      <c r="S116" s="70"/>
      <c r="T116" s="70"/>
      <c r="U116" s="70"/>
      <c r="V116" s="70"/>
      <c r="W116" s="70"/>
      <c r="X116" s="70"/>
      <c r="Y116" s="70"/>
    </row>
    <row r="117" spans="1:25" ht="45" x14ac:dyDescent="0.25">
      <c r="A117" s="70"/>
      <c r="B117" s="222">
        <v>113</v>
      </c>
      <c r="C117" s="45" t="s">
        <v>279</v>
      </c>
      <c r="D117" s="54">
        <v>36</v>
      </c>
      <c r="E117" s="103" t="s">
        <v>22</v>
      </c>
      <c r="F117" s="83">
        <v>44264</v>
      </c>
      <c r="G117" s="103" t="s">
        <v>284</v>
      </c>
      <c r="H117" s="103" t="s">
        <v>285</v>
      </c>
      <c r="I117" s="105" t="s">
        <v>286</v>
      </c>
      <c r="J117" s="105">
        <v>44271</v>
      </c>
      <c r="K117" s="107" t="str">
        <f t="shared" ca="1" si="2"/>
        <v>Cumplido</v>
      </c>
      <c r="L117" s="73"/>
      <c r="M117" s="73"/>
      <c r="N117" s="73"/>
      <c r="O117" s="74"/>
      <c r="P117" s="98"/>
      <c r="Q117" s="70"/>
      <c r="R117" s="70"/>
      <c r="S117" s="70"/>
      <c r="T117" s="70"/>
      <c r="U117" s="70"/>
      <c r="V117" s="70"/>
      <c r="W117" s="70"/>
      <c r="X117" s="70"/>
      <c r="Y117" s="70"/>
    </row>
    <row r="118" spans="1:25" ht="60" x14ac:dyDescent="0.25">
      <c r="A118" s="70"/>
      <c r="B118" s="222">
        <v>114</v>
      </c>
      <c r="C118" s="103" t="s">
        <v>279</v>
      </c>
      <c r="D118" s="54">
        <v>36</v>
      </c>
      <c r="E118" s="103" t="s">
        <v>22</v>
      </c>
      <c r="F118" s="83">
        <v>44264</v>
      </c>
      <c r="G118" s="103" t="s">
        <v>287</v>
      </c>
      <c r="H118" s="103" t="s">
        <v>281</v>
      </c>
      <c r="I118" s="105">
        <v>44274</v>
      </c>
      <c r="J118" s="105">
        <v>44273</v>
      </c>
      <c r="K118" s="107" t="str">
        <f t="shared" ca="1" si="2"/>
        <v>Cumplido</v>
      </c>
      <c r="L118" s="73" t="s">
        <v>288</v>
      </c>
      <c r="M118" s="73"/>
      <c r="N118" s="73"/>
      <c r="O118" s="74"/>
      <c r="P118" s="98"/>
      <c r="Q118" s="70"/>
      <c r="R118" s="70"/>
      <c r="S118" s="70"/>
      <c r="T118" s="70"/>
      <c r="U118" s="70"/>
      <c r="V118" s="70"/>
      <c r="W118" s="70"/>
      <c r="X118" s="70"/>
      <c r="Y118" s="70"/>
    </row>
    <row r="119" spans="1:25" ht="45" x14ac:dyDescent="0.25">
      <c r="A119" s="70"/>
      <c r="B119" s="222">
        <v>115</v>
      </c>
      <c r="C119" s="45" t="s">
        <v>279</v>
      </c>
      <c r="D119" s="54">
        <v>36</v>
      </c>
      <c r="E119" s="103" t="s">
        <v>22</v>
      </c>
      <c r="F119" s="83">
        <v>44264</v>
      </c>
      <c r="G119" s="103" t="s">
        <v>289</v>
      </c>
      <c r="H119" s="103" t="s">
        <v>281</v>
      </c>
      <c r="I119" s="105">
        <v>44265</v>
      </c>
      <c r="J119" s="105">
        <v>44267</v>
      </c>
      <c r="K119" s="107" t="str">
        <f t="shared" ca="1" si="2"/>
        <v>Cumplido</v>
      </c>
      <c r="L119" s="73"/>
      <c r="M119" s="73"/>
      <c r="N119" s="73"/>
      <c r="O119" s="74"/>
      <c r="P119" s="98"/>
      <c r="Q119" s="70"/>
      <c r="R119" s="70"/>
      <c r="S119" s="70"/>
      <c r="T119" s="70"/>
      <c r="U119" s="70"/>
      <c r="V119" s="70"/>
      <c r="W119" s="70"/>
      <c r="X119" s="70"/>
      <c r="Y119" s="70"/>
    </row>
    <row r="120" spans="1:25" ht="75" x14ac:dyDescent="0.25">
      <c r="A120" s="70"/>
      <c r="B120" s="222">
        <v>116</v>
      </c>
      <c r="C120" s="45" t="s">
        <v>279</v>
      </c>
      <c r="D120" s="54">
        <v>36</v>
      </c>
      <c r="E120" s="103" t="s">
        <v>22</v>
      </c>
      <c r="F120" s="83">
        <v>44264</v>
      </c>
      <c r="G120" s="103" t="s">
        <v>290</v>
      </c>
      <c r="H120" s="103" t="s">
        <v>178</v>
      </c>
      <c r="I120" s="105">
        <v>44264</v>
      </c>
      <c r="J120" s="105">
        <v>44265</v>
      </c>
      <c r="K120" s="107" t="str">
        <f t="shared" ca="1" si="2"/>
        <v>Cumplido</v>
      </c>
      <c r="L120" s="73"/>
      <c r="M120" s="73"/>
      <c r="N120" s="73"/>
      <c r="O120" s="74"/>
      <c r="P120" s="98"/>
      <c r="Q120" s="70"/>
      <c r="R120" s="70"/>
      <c r="S120" s="70"/>
      <c r="T120" s="70"/>
      <c r="U120" s="70"/>
      <c r="V120" s="70"/>
      <c r="W120" s="70"/>
      <c r="X120" s="70"/>
      <c r="Y120" s="70"/>
    </row>
    <row r="121" spans="1:25" s="100" customFormat="1" ht="30" hidden="1" x14ac:dyDescent="0.2">
      <c r="A121" s="98"/>
      <c r="B121" s="281">
        <v>117</v>
      </c>
      <c r="C121" s="45" t="s">
        <v>291</v>
      </c>
      <c r="D121" s="103"/>
      <c r="E121" s="103" t="s">
        <v>58</v>
      </c>
      <c r="F121" s="57">
        <v>44264</v>
      </c>
      <c r="G121" s="103"/>
      <c r="H121" s="103"/>
      <c r="I121" s="105"/>
      <c r="J121" s="105"/>
      <c r="K121" s="107" t="str">
        <f t="shared" si="2"/>
        <v/>
      </c>
      <c r="L121" s="73"/>
      <c r="M121" s="73"/>
      <c r="N121" s="73"/>
      <c r="O121" s="99"/>
      <c r="P121" s="98"/>
      <c r="Q121" s="98"/>
      <c r="R121" s="98"/>
      <c r="S121" s="98"/>
      <c r="T121" s="98"/>
      <c r="U121" s="98"/>
      <c r="V121" s="98"/>
      <c r="W121" s="98"/>
      <c r="X121" s="98"/>
      <c r="Y121" s="98"/>
    </row>
    <row r="122" spans="1:25" ht="30" x14ac:dyDescent="0.25">
      <c r="A122" s="70"/>
      <c r="B122" s="222">
        <v>118</v>
      </c>
      <c r="C122" s="45" t="s">
        <v>292</v>
      </c>
      <c r="D122" s="121">
        <v>37</v>
      </c>
      <c r="E122" s="103" t="s">
        <v>22</v>
      </c>
      <c r="F122" s="83">
        <v>44265</v>
      </c>
      <c r="G122" s="103" t="s">
        <v>293</v>
      </c>
      <c r="H122" s="111" t="s">
        <v>294</v>
      </c>
      <c r="I122" s="105">
        <v>44266</v>
      </c>
      <c r="J122" s="105">
        <v>44266</v>
      </c>
      <c r="K122" s="107" t="str">
        <f t="shared" ca="1" si="2"/>
        <v>Cumplido</v>
      </c>
      <c r="L122" s="73"/>
      <c r="M122" s="73"/>
      <c r="N122" s="73"/>
      <c r="O122" s="74"/>
      <c r="P122" s="98"/>
      <c r="Q122" s="70"/>
      <c r="R122" s="70"/>
      <c r="S122" s="70"/>
      <c r="T122" s="70"/>
      <c r="U122" s="70"/>
      <c r="V122" s="70"/>
      <c r="W122" s="70"/>
      <c r="X122" s="70"/>
      <c r="Y122" s="70"/>
    </row>
    <row r="123" spans="1:25" ht="75" x14ac:dyDescent="0.25">
      <c r="A123" s="70"/>
      <c r="B123" s="222">
        <v>119</v>
      </c>
      <c r="C123" s="103" t="s">
        <v>295</v>
      </c>
      <c r="D123" s="121">
        <v>37</v>
      </c>
      <c r="E123" s="103" t="s">
        <v>22</v>
      </c>
      <c r="F123" s="83">
        <v>44266</v>
      </c>
      <c r="G123" s="103" t="s">
        <v>296</v>
      </c>
      <c r="H123" s="111" t="s">
        <v>294</v>
      </c>
      <c r="I123" s="105">
        <v>44271</v>
      </c>
      <c r="J123" s="105">
        <v>44273</v>
      </c>
      <c r="K123" s="107" t="str">
        <f t="shared" ca="1" si="2"/>
        <v>Cumplido</v>
      </c>
      <c r="L123" s="73" t="s">
        <v>297</v>
      </c>
      <c r="M123" s="73"/>
      <c r="N123" s="73"/>
      <c r="O123" s="74"/>
      <c r="P123" s="98"/>
      <c r="Q123" s="70"/>
      <c r="R123" s="70"/>
      <c r="S123" s="70"/>
      <c r="T123" s="70"/>
      <c r="U123" s="70"/>
      <c r="V123" s="70"/>
      <c r="W123" s="70"/>
      <c r="X123" s="70"/>
      <c r="Y123" s="70"/>
    </row>
    <row r="124" spans="1:25" s="100" customFormat="1" ht="30" hidden="1" x14ac:dyDescent="0.2">
      <c r="A124" s="98"/>
      <c r="B124" s="281">
        <v>120</v>
      </c>
      <c r="C124" s="45" t="s">
        <v>298</v>
      </c>
      <c r="D124" s="103"/>
      <c r="E124" s="103" t="s">
        <v>58</v>
      </c>
      <c r="F124" s="57">
        <v>44267</v>
      </c>
      <c r="G124" s="103" t="s">
        <v>299</v>
      </c>
      <c r="H124" s="103" t="s">
        <v>300</v>
      </c>
      <c r="I124" s="105">
        <v>44271</v>
      </c>
      <c r="J124" s="105">
        <v>44271</v>
      </c>
      <c r="K124" s="107" t="str">
        <f t="shared" ca="1" si="2"/>
        <v>Cumplido</v>
      </c>
      <c r="L124" s="73"/>
      <c r="M124" s="73"/>
      <c r="N124" s="73"/>
      <c r="O124" s="99"/>
      <c r="P124" s="98"/>
      <c r="Q124" s="98"/>
      <c r="R124" s="98"/>
      <c r="S124" s="98"/>
      <c r="T124" s="98"/>
      <c r="U124" s="98"/>
      <c r="V124" s="98"/>
      <c r="W124" s="98"/>
      <c r="X124" s="98"/>
      <c r="Y124" s="98"/>
    </row>
    <row r="125" spans="1:25" s="100" customFormat="1" ht="30" hidden="1" x14ac:dyDescent="0.2">
      <c r="A125" s="98"/>
      <c r="B125" s="281">
        <v>121</v>
      </c>
      <c r="C125" s="45" t="s">
        <v>298</v>
      </c>
      <c r="D125" s="103"/>
      <c r="E125" s="103" t="s">
        <v>58</v>
      </c>
      <c r="F125" s="57">
        <v>44267</v>
      </c>
      <c r="G125" s="103" t="s">
        <v>301</v>
      </c>
      <c r="H125" s="103" t="s">
        <v>300</v>
      </c>
      <c r="I125" s="105">
        <v>44274</v>
      </c>
      <c r="J125" s="105">
        <v>44274</v>
      </c>
      <c r="K125" s="107" t="str">
        <f t="shared" ca="1" si="2"/>
        <v>Cumplido</v>
      </c>
      <c r="L125" s="73"/>
      <c r="M125" s="73"/>
      <c r="N125" s="73"/>
      <c r="O125" s="99"/>
      <c r="P125" s="98"/>
      <c r="Q125" s="98"/>
      <c r="R125" s="98"/>
      <c r="S125" s="98"/>
      <c r="T125" s="98"/>
      <c r="U125" s="98"/>
      <c r="V125" s="98"/>
      <c r="W125" s="98"/>
      <c r="X125" s="98"/>
      <c r="Y125" s="98"/>
    </row>
    <row r="126" spans="1:25" ht="45" x14ac:dyDescent="0.25">
      <c r="A126" s="70"/>
      <c r="B126" s="222">
        <v>122</v>
      </c>
      <c r="C126" s="45" t="s">
        <v>302</v>
      </c>
      <c r="D126" s="54">
        <v>38</v>
      </c>
      <c r="E126" s="103" t="s">
        <v>22</v>
      </c>
      <c r="F126" s="83">
        <v>44271</v>
      </c>
      <c r="G126" s="103" t="s">
        <v>303</v>
      </c>
      <c r="H126" s="103" t="s">
        <v>304</v>
      </c>
      <c r="I126" s="105" t="s">
        <v>305</v>
      </c>
      <c r="J126" s="105">
        <v>44277</v>
      </c>
      <c r="K126" s="107" t="str">
        <f t="shared" ca="1" si="2"/>
        <v>Cumplido</v>
      </c>
      <c r="L126" s="73" t="s">
        <v>306</v>
      </c>
      <c r="M126" s="73"/>
      <c r="N126" s="73"/>
      <c r="O126" s="74"/>
      <c r="P126" s="98"/>
      <c r="Q126" s="70"/>
      <c r="R126" s="70"/>
      <c r="S126" s="70"/>
      <c r="T126" s="70"/>
      <c r="U126" s="70"/>
      <c r="V126" s="70"/>
      <c r="W126" s="70"/>
      <c r="X126" s="70"/>
      <c r="Y126" s="70"/>
    </row>
    <row r="127" spans="1:25" ht="60" x14ac:dyDescent="0.25">
      <c r="A127" s="70"/>
      <c r="B127" s="222">
        <v>123</v>
      </c>
      <c r="C127" s="45" t="s">
        <v>302</v>
      </c>
      <c r="D127" s="54">
        <v>39</v>
      </c>
      <c r="E127" s="103" t="s">
        <v>22</v>
      </c>
      <c r="F127" s="83">
        <v>44278</v>
      </c>
      <c r="G127" s="103" t="s">
        <v>307</v>
      </c>
      <c r="H127" s="103" t="s">
        <v>146</v>
      </c>
      <c r="I127" s="105">
        <v>44281</v>
      </c>
      <c r="J127" s="105">
        <v>44279</v>
      </c>
      <c r="K127" s="107" t="str">
        <f t="shared" ca="1" si="2"/>
        <v>Cumplido</v>
      </c>
      <c r="L127" s="73" t="s">
        <v>308</v>
      </c>
      <c r="M127" s="73"/>
      <c r="N127" s="73"/>
      <c r="O127" s="74"/>
      <c r="P127" s="98"/>
      <c r="Q127" s="70"/>
      <c r="R127" s="70"/>
      <c r="S127" s="70"/>
      <c r="T127" s="70"/>
      <c r="U127" s="70"/>
      <c r="V127" s="70"/>
      <c r="W127" s="70"/>
      <c r="X127" s="70"/>
      <c r="Y127" s="70"/>
    </row>
    <row r="128" spans="1:25" ht="30" x14ac:dyDescent="0.25">
      <c r="A128" s="70"/>
      <c r="B128" s="222">
        <v>124</v>
      </c>
      <c r="C128" s="45" t="s">
        <v>302</v>
      </c>
      <c r="D128" s="54">
        <v>39</v>
      </c>
      <c r="E128" s="103" t="s">
        <v>22</v>
      </c>
      <c r="F128" s="83">
        <v>44278</v>
      </c>
      <c r="G128" s="103" t="s">
        <v>309</v>
      </c>
      <c r="H128" s="103" t="s">
        <v>310</v>
      </c>
      <c r="I128" s="105">
        <v>44281</v>
      </c>
      <c r="J128" s="105">
        <v>44281</v>
      </c>
      <c r="K128" s="107" t="str">
        <f t="shared" ca="1" si="2"/>
        <v>Cumplido</v>
      </c>
      <c r="L128" s="73" t="s">
        <v>311</v>
      </c>
      <c r="M128" s="73"/>
      <c r="N128" s="73"/>
      <c r="O128" s="74"/>
      <c r="P128" s="98"/>
      <c r="Q128" s="70"/>
      <c r="R128" s="70"/>
      <c r="S128" s="70"/>
      <c r="T128" s="70"/>
      <c r="U128" s="70"/>
      <c r="V128" s="70"/>
      <c r="W128" s="70"/>
      <c r="X128" s="70"/>
      <c r="Y128" s="70"/>
    </row>
    <row r="129" spans="1:25" ht="30" x14ac:dyDescent="0.25">
      <c r="A129" s="70"/>
      <c r="B129" s="222">
        <v>125</v>
      </c>
      <c r="C129" s="45" t="s">
        <v>302</v>
      </c>
      <c r="D129" s="54">
        <v>39</v>
      </c>
      <c r="E129" s="103" t="s">
        <v>22</v>
      </c>
      <c r="F129" s="83">
        <v>44278</v>
      </c>
      <c r="G129" s="103" t="s">
        <v>312</v>
      </c>
      <c r="H129" s="103" t="s">
        <v>313</v>
      </c>
      <c r="I129" s="105">
        <v>44280</v>
      </c>
      <c r="J129" s="105">
        <v>44281</v>
      </c>
      <c r="K129" s="107" t="str">
        <f t="shared" ca="1" si="2"/>
        <v>Cumplido</v>
      </c>
      <c r="L129" s="73" t="s">
        <v>314</v>
      </c>
      <c r="M129" s="73"/>
      <c r="N129" s="73"/>
      <c r="O129" s="74"/>
      <c r="P129" s="98"/>
      <c r="Q129" s="70"/>
      <c r="R129" s="70"/>
      <c r="S129" s="70"/>
      <c r="T129" s="70"/>
      <c r="U129" s="70"/>
      <c r="V129" s="70"/>
      <c r="W129" s="70"/>
      <c r="X129" s="70"/>
      <c r="Y129" s="70"/>
    </row>
    <row r="130" spans="1:25" ht="30" x14ac:dyDescent="0.25">
      <c r="A130" s="70"/>
      <c r="B130" s="222">
        <v>126</v>
      </c>
      <c r="C130" s="45" t="s">
        <v>302</v>
      </c>
      <c r="D130" s="54">
        <v>39</v>
      </c>
      <c r="E130" s="103" t="s">
        <v>22</v>
      </c>
      <c r="F130" s="83">
        <v>44278</v>
      </c>
      <c r="G130" s="103" t="s">
        <v>315</v>
      </c>
      <c r="H130" s="103" t="s">
        <v>316</v>
      </c>
      <c r="I130" s="105">
        <v>44285</v>
      </c>
      <c r="J130" s="105">
        <v>44281</v>
      </c>
      <c r="K130" s="107" t="str">
        <f t="shared" ca="1" si="2"/>
        <v>Cumplido</v>
      </c>
      <c r="L130" s="73" t="s">
        <v>306</v>
      </c>
      <c r="M130" s="73"/>
      <c r="N130" s="73"/>
      <c r="O130" s="74"/>
      <c r="P130" s="98"/>
      <c r="Q130" s="70"/>
      <c r="R130" s="70"/>
      <c r="S130" s="70"/>
      <c r="T130" s="70"/>
      <c r="U130" s="70"/>
      <c r="V130" s="70"/>
      <c r="W130" s="70"/>
      <c r="X130" s="70"/>
      <c r="Y130" s="70"/>
    </row>
    <row r="131" spans="1:25" ht="45" x14ac:dyDescent="0.25">
      <c r="A131" s="70"/>
      <c r="B131" s="222">
        <v>127</v>
      </c>
      <c r="C131" s="45" t="s">
        <v>302</v>
      </c>
      <c r="D131" s="54">
        <v>39</v>
      </c>
      <c r="E131" s="103" t="s">
        <v>22</v>
      </c>
      <c r="F131" s="83">
        <v>44278</v>
      </c>
      <c r="G131" s="103" t="s">
        <v>317</v>
      </c>
      <c r="H131" s="103" t="s">
        <v>318</v>
      </c>
      <c r="I131" s="105">
        <v>44278</v>
      </c>
      <c r="J131" s="105">
        <v>44279</v>
      </c>
      <c r="K131" s="107" t="str">
        <f t="shared" ca="1" si="2"/>
        <v>Cumplido</v>
      </c>
      <c r="L131" s="73" t="s">
        <v>319</v>
      </c>
      <c r="M131" s="73"/>
      <c r="N131" s="73"/>
      <c r="O131" s="74"/>
      <c r="P131" s="98"/>
      <c r="Q131" s="70"/>
      <c r="R131" s="70"/>
      <c r="S131" s="70"/>
      <c r="T131" s="70"/>
      <c r="U131" s="70"/>
      <c r="V131" s="70"/>
      <c r="W131" s="70"/>
      <c r="X131" s="70"/>
      <c r="Y131" s="70"/>
    </row>
    <row r="132" spans="1:25" s="100" customFormat="1" ht="45" hidden="1" x14ac:dyDescent="0.2">
      <c r="A132" s="98"/>
      <c r="B132" s="281">
        <v>128</v>
      </c>
      <c r="C132" s="45" t="s">
        <v>320</v>
      </c>
      <c r="D132" s="54"/>
      <c r="E132" s="103" t="s">
        <v>58</v>
      </c>
      <c r="F132" s="57" t="s">
        <v>321</v>
      </c>
      <c r="G132" s="103" t="s">
        <v>322</v>
      </c>
      <c r="H132" s="103" t="s">
        <v>304</v>
      </c>
      <c r="I132" s="105">
        <v>44278</v>
      </c>
      <c r="J132" s="105">
        <v>44278</v>
      </c>
      <c r="K132" s="107" t="str">
        <f t="shared" ca="1" si="2"/>
        <v>Cumplido</v>
      </c>
      <c r="L132" s="73" t="s">
        <v>323</v>
      </c>
      <c r="M132" s="73"/>
      <c r="N132" s="73"/>
      <c r="O132" s="99"/>
      <c r="P132" s="98"/>
      <c r="Q132" s="98"/>
      <c r="R132" s="98"/>
      <c r="S132" s="98"/>
      <c r="T132" s="98"/>
      <c r="U132" s="98"/>
      <c r="V132" s="98"/>
      <c r="W132" s="98"/>
      <c r="X132" s="98"/>
      <c r="Y132" s="98"/>
    </row>
    <row r="133" spans="1:25" s="100" customFormat="1" ht="60" hidden="1" x14ac:dyDescent="0.2">
      <c r="A133" s="98"/>
      <c r="B133" s="281">
        <v>129</v>
      </c>
      <c r="C133" s="45" t="s">
        <v>324</v>
      </c>
      <c r="D133" s="83"/>
      <c r="E133" s="103" t="s">
        <v>58</v>
      </c>
      <c r="F133" s="83">
        <v>44274</v>
      </c>
      <c r="G133" s="103" t="s">
        <v>325</v>
      </c>
      <c r="H133" s="103" t="s">
        <v>58</v>
      </c>
      <c r="I133" s="105">
        <v>44278</v>
      </c>
      <c r="J133" s="105">
        <v>44278</v>
      </c>
      <c r="K133" s="107" t="str">
        <f t="shared" ca="1" si="2"/>
        <v>Cumplido</v>
      </c>
      <c r="L133" s="73" t="s">
        <v>326</v>
      </c>
      <c r="M133" s="73"/>
      <c r="N133" s="73"/>
      <c r="O133" s="99"/>
      <c r="P133" s="98"/>
      <c r="Q133" s="98"/>
      <c r="R133" s="98"/>
      <c r="S133" s="98"/>
      <c r="T133" s="98"/>
      <c r="U133" s="98"/>
      <c r="V133" s="98"/>
      <c r="W133" s="98"/>
      <c r="X133" s="98"/>
      <c r="Y133" s="98"/>
    </row>
    <row r="134" spans="1:25" s="100" customFormat="1" ht="45" hidden="1" x14ac:dyDescent="0.2">
      <c r="A134" s="98"/>
      <c r="B134" s="281">
        <v>130</v>
      </c>
      <c r="C134" s="103" t="s">
        <v>327</v>
      </c>
      <c r="D134" s="109"/>
      <c r="E134" s="103" t="s">
        <v>58</v>
      </c>
      <c r="F134" s="83">
        <v>44279</v>
      </c>
      <c r="G134" s="103" t="s">
        <v>328</v>
      </c>
      <c r="H134" s="103" t="s">
        <v>329</v>
      </c>
      <c r="I134" s="105">
        <v>44285</v>
      </c>
      <c r="J134" s="105">
        <v>44284</v>
      </c>
      <c r="K134" s="107" t="str">
        <f t="shared" ca="1" si="2"/>
        <v>Cumplido</v>
      </c>
      <c r="L134" s="73" t="s">
        <v>330</v>
      </c>
      <c r="M134" s="73"/>
      <c r="N134" s="73"/>
      <c r="O134" s="99"/>
      <c r="P134" s="98"/>
      <c r="Q134" s="98"/>
      <c r="R134" s="98"/>
      <c r="S134" s="98"/>
      <c r="T134" s="98"/>
      <c r="U134" s="98"/>
      <c r="V134" s="98"/>
      <c r="W134" s="98"/>
      <c r="X134" s="98"/>
      <c r="Y134" s="98"/>
    </row>
    <row r="135" spans="1:25" s="100" customFormat="1" ht="30" hidden="1" x14ac:dyDescent="0.2">
      <c r="A135" s="98"/>
      <c r="B135" s="281">
        <v>131</v>
      </c>
      <c r="C135" s="45" t="s">
        <v>331</v>
      </c>
      <c r="D135" s="109"/>
      <c r="E135" s="103" t="s">
        <v>58</v>
      </c>
      <c r="F135" s="83">
        <v>44280</v>
      </c>
      <c r="G135" s="103" t="s">
        <v>332</v>
      </c>
      <c r="H135" s="103" t="s">
        <v>333</v>
      </c>
      <c r="I135" s="105">
        <v>44281</v>
      </c>
      <c r="J135" s="105">
        <v>44281</v>
      </c>
      <c r="K135" s="107" t="str">
        <f t="shared" ca="1" si="2"/>
        <v>Cumplido</v>
      </c>
      <c r="L135" s="73" t="s">
        <v>334</v>
      </c>
      <c r="M135" s="73"/>
      <c r="N135" s="73"/>
      <c r="O135" s="99"/>
      <c r="P135" s="98"/>
      <c r="Q135" s="98"/>
      <c r="R135" s="98"/>
      <c r="S135" s="98"/>
      <c r="T135" s="98"/>
      <c r="U135" s="98"/>
      <c r="V135" s="98"/>
      <c r="W135" s="98"/>
      <c r="X135" s="98"/>
      <c r="Y135" s="98"/>
    </row>
    <row r="136" spans="1:25" s="100" customFormat="1" ht="45" hidden="1" x14ac:dyDescent="0.2">
      <c r="A136" s="98"/>
      <c r="B136" s="281">
        <v>132</v>
      </c>
      <c r="C136" s="45" t="s">
        <v>335</v>
      </c>
      <c r="D136" s="109"/>
      <c r="E136" s="103" t="s">
        <v>58</v>
      </c>
      <c r="F136" s="83">
        <v>44280</v>
      </c>
      <c r="G136" s="103" t="s">
        <v>336</v>
      </c>
      <c r="H136" s="103" t="s">
        <v>43</v>
      </c>
      <c r="I136" s="105">
        <v>44281</v>
      </c>
      <c r="J136" s="105">
        <v>44281</v>
      </c>
      <c r="K136" s="107" t="str">
        <f t="shared" ca="1" si="2"/>
        <v>Cumplido</v>
      </c>
      <c r="L136" s="73" t="s">
        <v>337</v>
      </c>
      <c r="M136" s="73"/>
      <c r="N136" s="73"/>
      <c r="O136" s="99"/>
      <c r="P136" s="98"/>
      <c r="Q136" s="98"/>
      <c r="R136" s="98"/>
      <c r="S136" s="98"/>
      <c r="T136" s="98"/>
      <c r="U136" s="98"/>
      <c r="V136" s="98"/>
      <c r="W136" s="98"/>
      <c r="X136" s="98"/>
      <c r="Y136" s="98"/>
    </row>
    <row r="137" spans="1:25" s="100" customFormat="1" ht="30" hidden="1" x14ac:dyDescent="0.2">
      <c r="A137" s="98"/>
      <c r="B137" s="281">
        <v>133</v>
      </c>
      <c r="C137" s="45" t="s">
        <v>298</v>
      </c>
      <c r="D137" s="103"/>
      <c r="E137" s="103" t="s">
        <v>58</v>
      </c>
      <c r="F137" s="57">
        <v>44267</v>
      </c>
      <c r="G137" s="103" t="s">
        <v>301</v>
      </c>
      <c r="H137" s="103" t="s">
        <v>300</v>
      </c>
      <c r="I137" s="105">
        <v>44274</v>
      </c>
      <c r="J137" s="105">
        <v>44274</v>
      </c>
      <c r="K137" s="107" t="str">
        <f t="shared" ca="1" si="2"/>
        <v>Cumplido</v>
      </c>
      <c r="L137" s="73"/>
      <c r="M137" s="73"/>
      <c r="N137" s="73"/>
      <c r="O137" s="99"/>
      <c r="P137" s="98"/>
      <c r="Q137" s="98"/>
      <c r="R137" s="98"/>
      <c r="S137" s="98"/>
      <c r="T137" s="98"/>
      <c r="U137" s="98"/>
      <c r="V137" s="98"/>
      <c r="W137" s="98"/>
      <c r="X137" s="98"/>
      <c r="Y137" s="98"/>
    </row>
    <row r="138" spans="1:25" s="100" customFormat="1" ht="60" hidden="1" x14ac:dyDescent="0.2">
      <c r="A138" s="98"/>
      <c r="B138" s="281">
        <v>134</v>
      </c>
      <c r="C138" s="45" t="s">
        <v>338</v>
      </c>
      <c r="D138" s="103"/>
      <c r="E138" s="103" t="s">
        <v>58</v>
      </c>
      <c r="F138" s="83">
        <v>44281</v>
      </c>
      <c r="G138" s="103" t="s">
        <v>339</v>
      </c>
      <c r="H138" s="103" t="s">
        <v>340</v>
      </c>
      <c r="I138" s="105">
        <v>44285</v>
      </c>
      <c r="J138" s="105">
        <v>44287</v>
      </c>
      <c r="K138" s="107" t="str">
        <f t="shared" ca="1" si="2"/>
        <v>Cumplido</v>
      </c>
      <c r="L138" s="73" t="s">
        <v>341</v>
      </c>
      <c r="M138" s="73"/>
      <c r="N138" s="73"/>
      <c r="O138" s="99"/>
      <c r="P138" s="98"/>
      <c r="Q138" s="98"/>
      <c r="R138" s="98"/>
      <c r="S138" s="98"/>
      <c r="T138" s="98"/>
      <c r="U138" s="98"/>
      <c r="V138" s="98"/>
      <c r="W138" s="98"/>
      <c r="X138" s="98"/>
      <c r="Y138" s="98"/>
    </row>
    <row r="139" spans="1:25" s="100" customFormat="1" ht="60" hidden="1" x14ac:dyDescent="0.2">
      <c r="A139" s="98"/>
      <c r="B139" s="281">
        <v>135</v>
      </c>
      <c r="C139" s="45" t="s">
        <v>338</v>
      </c>
      <c r="D139" s="103"/>
      <c r="E139" s="103" t="s">
        <v>58</v>
      </c>
      <c r="F139" s="83">
        <v>44281</v>
      </c>
      <c r="G139" s="103" t="s">
        <v>342</v>
      </c>
      <c r="H139" s="103" t="s">
        <v>333</v>
      </c>
      <c r="I139" s="105">
        <v>44286</v>
      </c>
      <c r="J139" s="105"/>
      <c r="K139" s="107" t="str">
        <f t="shared" ca="1" si="2"/>
        <v>Atrasado</v>
      </c>
      <c r="L139" s="73" t="s">
        <v>343</v>
      </c>
      <c r="M139" s="73"/>
      <c r="N139" s="73"/>
      <c r="O139" s="99"/>
      <c r="P139" s="98"/>
      <c r="Q139" s="98"/>
      <c r="R139" s="98"/>
      <c r="S139" s="98"/>
      <c r="T139" s="98"/>
      <c r="U139" s="98"/>
      <c r="V139" s="98"/>
      <c r="W139" s="98"/>
      <c r="X139" s="98"/>
      <c r="Y139" s="98"/>
    </row>
    <row r="140" spans="1:25" s="100" customFormat="1" ht="60" hidden="1" x14ac:dyDescent="0.25">
      <c r="A140" s="101"/>
      <c r="B140" s="281">
        <v>136</v>
      </c>
      <c r="C140" s="45" t="s">
        <v>344</v>
      </c>
      <c r="D140" s="103"/>
      <c r="E140" s="103" t="s">
        <v>58</v>
      </c>
      <c r="F140" s="83" t="s">
        <v>345</v>
      </c>
      <c r="G140" s="103" t="s">
        <v>346</v>
      </c>
      <c r="H140" s="103" t="s">
        <v>347</v>
      </c>
      <c r="I140" s="105">
        <v>44285</v>
      </c>
      <c r="J140" s="105">
        <v>44285</v>
      </c>
      <c r="K140" s="107" t="str">
        <f t="shared" ca="1" si="2"/>
        <v>Cumplido</v>
      </c>
      <c r="L140" s="73" t="s">
        <v>348</v>
      </c>
      <c r="M140" s="122"/>
      <c r="N140" s="122" t="s">
        <v>25</v>
      </c>
      <c r="O140" s="102"/>
      <c r="P140" s="102"/>
      <c r="Q140" s="102"/>
      <c r="R140" s="102"/>
      <c r="S140" s="102"/>
      <c r="T140" s="102"/>
      <c r="U140" s="102"/>
      <c r="V140" s="102"/>
      <c r="W140" s="102"/>
      <c r="X140" s="102"/>
      <c r="Y140" s="102"/>
    </row>
    <row r="141" spans="1:25" s="100" customFormat="1" ht="45" hidden="1" x14ac:dyDescent="0.25">
      <c r="A141" s="101"/>
      <c r="B141" s="281">
        <v>137</v>
      </c>
      <c r="C141" s="45" t="s">
        <v>335</v>
      </c>
      <c r="D141" s="103"/>
      <c r="E141" s="103" t="s">
        <v>58</v>
      </c>
      <c r="F141" s="83">
        <v>44281</v>
      </c>
      <c r="G141" s="123" t="s">
        <v>349</v>
      </c>
      <c r="H141" s="103" t="s">
        <v>350</v>
      </c>
      <c r="I141" s="105">
        <v>44284</v>
      </c>
      <c r="J141" s="105">
        <v>44284</v>
      </c>
      <c r="K141" s="107" t="str">
        <f t="shared" ca="1" si="2"/>
        <v>Cumplido</v>
      </c>
      <c r="L141" s="73" t="s">
        <v>351</v>
      </c>
      <c r="M141" s="124"/>
      <c r="N141" s="124"/>
      <c r="O141" s="102"/>
      <c r="P141" s="102"/>
      <c r="Q141" s="102"/>
      <c r="R141" s="102"/>
      <c r="S141" s="102"/>
      <c r="T141" s="102"/>
      <c r="U141" s="102"/>
      <c r="V141" s="102"/>
      <c r="W141" s="102"/>
      <c r="X141" s="102"/>
      <c r="Y141" s="102"/>
    </row>
    <row r="142" spans="1:25" ht="45" x14ac:dyDescent="0.25">
      <c r="A142" s="70"/>
      <c r="B142" s="222">
        <v>138</v>
      </c>
      <c r="C142" s="103" t="s">
        <v>352</v>
      </c>
      <c r="D142" s="54">
        <v>40</v>
      </c>
      <c r="E142" s="103" t="s">
        <v>22</v>
      </c>
      <c r="F142" s="83">
        <v>44284</v>
      </c>
      <c r="G142" s="123" t="s">
        <v>353</v>
      </c>
      <c r="H142" s="103" t="s">
        <v>146</v>
      </c>
      <c r="I142" s="105">
        <v>44285</v>
      </c>
      <c r="J142" s="105">
        <v>44285</v>
      </c>
      <c r="K142" s="107" t="str">
        <f t="shared" ca="1" si="2"/>
        <v>Cumplido</v>
      </c>
      <c r="L142" s="73"/>
      <c r="M142" s="73"/>
      <c r="N142" s="73"/>
      <c r="O142" s="74"/>
      <c r="P142" s="98"/>
      <c r="Q142" s="70"/>
      <c r="R142" s="70"/>
      <c r="S142" s="70"/>
      <c r="T142" s="70"/>
      <c r="U142" s="70"/>
      <c r="V142" s="70"/>
      <c r="W142" s="70"/>
      <c r="X142" s="70"/>
      <c r="Y142" s="70"/>
    </row>
    <row r="143" spans="1:25" s="100" customFormat="1" ht="45" hidden="1" x14ac:dyDescent="0.2">
      <c r="A143" s="98"/>
      <c r="B143" s="281">
        <v>139</v>
      </c>
      <c r="C143" s="103" t="s">
        <v>354</v>
      </c>
      <c r="D143" s="103"/>
      <c r="E143" s="103" t="s">
        <v>58</v>
      </c>
      <c r="F143" s="83">
        <v>44284</v>
      </c>
      <c r="G143" s="123" t="s">
        <v>355</v>
      </c>
      <c r="H143" s="103" t="s">
        <v>178</v>
      </c>
      <c r="I143" s="105">
        <v>44286</v>
      </c>
      <c r="J143" s="105">
        <v>44286</v>
      </c>
      <c r="K143" s="107" t="str">
        <f t="shared" ca="1" si="2"/>
        <v>Cumplido</v>
      </c>
      <c r="L143" s="73" t="s">
        <v>356</v>
      </c>
      <c r="M143" s="73"/>
      <c r="N143" s="73"/>
      <c r="O143" s="99"/>
      <c r="P143" s="98"/>
      <c r="Q143" s="98"/>
      <c r="R143" s="98"/>
      <c r="S143" s="98"/>
      <c r="T143" s="98"/>
      <c r="U143" s="98"/>
      <c r="V143" s="98"/>
      <c r="W143" s="98"/>
      <c r="X143" s="98"/>
      <c r="Y143" s="98"/>
    </row>
    <row r="144" spans="1:25" s="100" customFormat="1" ht="45" hidden="1" x14ac:dyDescent="0.2">
      <c r="A144" s="98"/>
      <c r="B144" s="281">
        <v>140</v>
      </c>
      <c r="C144" s="103" t="s">
        <v>357</v>
      </c>
      <c r="D144" s="103"/>
      <c r="E144" s="103" t="s">
        <v>58</v>
      </c>
      <c r="F144" s="83">
        <v>44285</v>
      </c>
      <c r="G144" s="123" t="s">
        <v>358</v>
      </c>
      <c r="H144" s="103" t="s">
        <v>178</v>
      </c>
      <c r="I144" s="105">
        <v>44292</v>
      </c>
      <c r="J144" s="105">
        <v>44286</v>
      </c>
      <c r="K144" s="107" t="str">
        <f t="shared" ref="K144:K207" ca="1" si="3">IF(I144="","",IF(I144&lt;P$4,IF(J144="","Atrasado","Cumplido"),IF(J144="","En curso","Cumplido")))</f>
        <v>Cumplido</v>
      </c>
      <c r="L144" s="73" t="s">
        <v>359</v>
      </c>
      <c r="M144" s="73"/>
      <c r="N144" s="73"/>
      <c r="O144" s="99"/>
      <c r="P144" s="98"/>
      <c r="Q144" s="98"/>
      <c r="R144" s="98"/>
      <c r="S144" s="98"/>
      <c r="T144" s="98"/>
      <c r="U144" s="98"/>
      <c r="V144" s="98"/>
      <c r="W144" s="98"/>
      <c r="X144" s="98"/>
      <c r="Y144" s="98"/>
    </row>
    <row r="145" spans="1:25" s="100" customFormat="1" ht="30" hidden="1" x14ac:dyDescent="0.2">
      <c r="A145" s="98"/>
      <c r="B145" s="281">
        <v>141</v>
      </c>
      <c r="C145" s="103" t="s">
        <v>360</v>
      </c>
      <c r="D145" s="54">
        <v>41</v>
      </c>
      <c r="E145" s="103" t="s">
        <v>58</v>
      </c>
      <c r="F145" s="83">
        <v>44285</v>
      </c>
      <c r="G145" s="123" t="s">
        <v>361</v>
      </c>
      <c r="H145" s="103" t="s">
        <v>362</v>
      </c>
      <c r="I145" s="105">
        <v>44293</v>
      </c>
      <c r="J145" s="105"/>
      <c r="K145" s="107" t="str">
        <f t="shared" ca="1" si="3"/>
        <v>Atrasado</v>
      </c>
      <c r="L145" s="73" t="s">
        <v>363</v>
      </c>
      <c r="M145" s="73"/>
      <c r="N145" s="73"/>
      <c r="O145" s="99"/>
      <c r="P145" s="98"/>
      <c r="Q145" s="98"/>
      <c r="R145" s="98"/>
      <c r="S145" s="98"/>
      <c r="T145" s="98"/>
      <c r="U145" s="98"/>
      <c r="V145" s="98"/>
      <c r="W145" s="98"/>
      <c r="X145" s="98"/>
      <c r="Y145" s="98"/>
    </row>
    <row r="146" spans="1:25" ht="45" x14ac:dyDescent="0.25">
      <c r="A146" s="70"/>
      <c r="B146" s="222">
        <v>142</v>
      </c>
      <c r="C146" s="103" t="s">
        <v>364</v>
      </c>
      <c r="D146" s="54">
        <v>41</v>
      </c>
      <c r="E146" s="103" t="s">
        <v>22</v>
      </c>
      <c r="F146" s="83">
        <v>44285</v>
      </c>
      <c r="G146" s="123" t="s">
        <v>365</v>
      </c>
      <c r="H146" s="103" t="s">
        <v>366</v>
      </c>
      <c r="I146" s="105">
        <v>44293</v>
      </c>
      <c r="J146" s="105">
        <v>44293</v>
      </c>
      <c r="K146" s="107" t="str">
        <f t="shared" ca="1" si="3"/>
        <v>Cumplido</v>
      </c>
      <c r="L146" s="73"/>
      <c r="M146" s="73"/>
      <c r="N146" s="73"/>
      <c r="O146" s="74"/>
      <c r="P146" s="98"/>
      <c r="Q146" s="70"/>
      <c r="R146" s="70"/>
      <c r="S146" s="70"/>
      <c r="T146" s="70"/>
      <c r="U146" s="70"/>
      <c r="V146" s="70"/>
      <c r="W146" s="70"/>
      <c r="X146" s="70"/>
      <c r="Y146" s="70"/>
    </row>
    <row r="147" spans="1:25" ht="30" x14ac:dyDescent="0.25">
      <c r="A147" s="70"/>
      <c r="B147" s="222">
        <v>143</v>
      </c>
      <c r="C147" s="103" t="s">
        <v>364</v>
      </c>
      <c r="D147" s="54">
        <v>41</v>
      </c>
      <c r="E147" s="103" t="s">
        <v>22</v>
      </c>
      <c r="F147" s="83">
        <v>44285</v>
      </c>
      <c r="G147" s="103" t="s">
        <v>367</v>
      </c>
      <c r="H147" s="103" t="s">
        <v>368</v>
      </c>
      <c r="I147" s="105">
        <v>44286</v>
      </c>
      <c r="J147" s="105">
        <v>44286</v>
      </c>
      <c r="K147" s="107" t="str">
        <f t="shared" ca="1" si="3"/>
        <v>Cumplido</v>
      </c>
      <c r="L147" s="73" t="s">
        <v>369</v>
      </c>
      <c r="M147" s="73"/>
      <c r="N147" s="73"/>
      <c r="O147" s="74"/>
      <c r="P147" s="98"/>
      <c r="Q147" s="70"/>
      <c r="R147" s="70"/>
      <c r="S147" s="70"/>
      <c r="T147" s="70"/>
      <c r="U147" s="70"/>
      <c r="V147" s="70"/>
      <c r="W147" s="70"/>
      <c r="X147" s="70"/>
      <c r="Y147" s="70"/>
    </row>
    <row r="148" spans="1:25" ht="43.5" customHeight="1" x14ac:dyDescent="0.25">
      <c r="A148" s="70"/>
      <c r="B148" s="222">
        <v>144</v>
      </c>
      <c r="C148" s="103" t="s">
        <v>364</v>
      </c>
      <c r="D148" s="54">
        <v>41</v>
      </c>
      <c r="E148" s="103" t="s">
        <v>22</v>
      </c>
      <c r="F148" s="83">
        <v>44285</v>
      </c>
      <c r="G148" s="103" t="s">
        <v>370</v>
      </c>
      <c r="H148" s="103" t="s">
        <v>178</v>
      </c>
      <c r="I148" s="105">
        <v>44286</v>
      </c>
      <c r="J148" s="105">
        <v>44286</v>
      </c>
      <c r="K148" s="107" t="str">
        <f t="shared" ca="1" si="3"/>
        <v>Cumplido</v>
      </c>
      <c r="L148" s="73" t="s">
        <v>356</v>
      </c>
      <c r="M148" s="73"/>
      <c r="N148" s="73"/>
      <c r="O148" s="74"/>
      <c r="P148" s="98"/>
      <c r="Q148" s="70"/>
      <c r="R148" s="70"/>
      <c r="S148" s="70"/>
      <c r="T148" s="70"/>
      <c r="U148" s="70"/>
      <c r="V148" s="70"/>
      <c r="W148" s="70"/>
      <c r="X148" s="70"/>
      <c r="Y148" s="70"/>
    </row>
    <row r="149" spans="1:25" s="100" customFormat="1" ht="30" hidden="1" x14ac:dyDescent="0.2">
      <c r="A149" s="98"/>
      <c r="B149" s="281">
        <v>145</v>
      </c>
      <c r="C149" s="103" t="s">
        <v>371</v>
      </c>
      <c r="D149" s="54"/>
      <c r="E149" s="103" t="s">
        <v>58</v>
      </c>
      <c r="F149" s="83">
        <v>44286</v>
      </c>
      <c r="G149" s="103" t="s">
        <v>372</v>
      </c>
      <c r="H149" s="103" t="s">
        <v>333</v>
      </c>
      <c r="I149" s="105">
        <v>44292</v>
      </c>
      <c r="J149" s="105">
        <v>44286</v>
      </c>
      <c r="K149" s="107" t="str">
        <f t="shared" ca="1" si="3"/>
        <v>Cumplido</v>
      </c>
      <c r="L149" s="73"/>
      <c r="M149" s="73"/>
      <c r="N149" s="73"/>
      <c r="O149" s="99"/>
      <c r="P149" s="98"/>
      <c r="Q149" s="98"/>
      <c r="R149" s="98"/>
      <c r="S149" s="98"/>
      <c r="T149" s="98"/>
      <c r="U149" s="98"/>
      <c r="V149" s="98"/>
      <c r="W149" s="98"/>
      <c r="X149" s="98"/>
      <c r="Y149" s="98"/>
    </row>
    <row r="150" spans="1:25" s="94" customFormat="1" ht="60" x14ac:dyDescent="0.25">
      <c r="A150" s="93"/>
      <c r="B150" s="222">
        <v>146</v>
      </c>
      <c r="C150" s="103" t="s">
        <v>373</v>
      </c>
      <c r="D150" s="54"/>
      <c r="E150" s="45"/>
      <c r="F150" s="83">
        <v>44291</v>
      </c>
      <c r="G150" s="115" t="s">
        <v>374</v>
      </c>
      <c r="H150" s="103" t="s">
        <v>362</v>
      </c>
      <c r="I150" s="105">
        <v>44291</v>
      </c>
      <c r="J150" s="105">
        <v>44298</v>
      </c>
      <c r="K150" s="107" t="str">
        <f t="shared" ca="1" si="3"/>
        <v>Cumplido</v>
      </c>
      <c r="L150" s="73" t="s">
        <v>375</v>
      </c>
      <c r="M150" s="73"/>
      <c r="N150" s="73"/>
      <c r="O150" s="95"/>
      <c r="P150" s="98"/>
      <c r="Q150" s="93"/>
      <c r="R150" s="93"/>
      <c r="S150" s="93"/>
      <c r="T150" s="93"/>
      <c r="U150" s="93"/>
      <c r="V150" s="93"/>
      <c r="W150" s="93"/>
      <c r="X150" s="93"/>
      <c r="Y150" s="93"/>
    </row>
    <row r="151" spans="1:25" s="100" customFormat="1" ht="45" hidden="1" x14ac:dyDescent="0.2">
      <c r="A151" s="98"/>
      <c r="B151" s="281">
        <v>147</v>
      </c>
      <c r="C151" s="103" t="s">
        <v>376</v>
      </c>
      <c r="D151" s="54"/>
      <c r="E151" s="103" t="s">
        <v>58</v>
      </c>
      <c r="F151" s="83">
        <v>44291</v>
      </c>
      <c r="G151" s="103" t="s">
        <v>377</v>
      </c>
      <c r="H151" s="103" t="s">
        <v>378</v>
      </c>
      <c r="I151" s="105">
        <v>44295</v>
      </c>
      <c r="J151" s="105">
        <v>44295</v>
      </c>
      <c r="K151" s="107" t="str">
        <f t="shared" ca="1" si="3"/>
        <v>Cumplido</v>
      </c>
      <c r="L151" s="73" t="s">
        <v>379</v>
      </c>
      <c r="M151" s="73"/>
      <c r="N151" s="73"/>
      <c r="O151" s="99"/>
      <c r="P151" s="98"/>
      <c r="Q151" s="98"/>
      <c r="R151" s="98"/>
      <c r="S151" s="98"/>
      <c r="T151" s="98"/>
      <c r="U151" s="98"/>
      <c r="V151" s="98"/>
      <c r="W151" s="98"/>
      <c r="X151" s="98"/>
      <c r="Y151" s="98"/>
    </row>
    <row r="152" spans="1:25" s="100" customFormat="1" ht="45" hidden="1" x14ac:dyDescent="0.2">
      <c r="A152" s="98"/>
      <c r="B152" s="281">
        <v>148</v>
      </c>
      <c r="C152" s="103" t="s">
        <v>380</v>
      </c>
      <c r="D152" s="54"/>
      <c r="E152" s="103" t="s">
        <v>58</v>
      </c>
      <c r="F152" s="83">
        <v>44292</v>
      </c>
      <c r="G152" s="115" t="s">
        <v>381</v>
      </c>
      <c r="H152" s="115" t="s">
        <v>329</v>
      </c>
      <c r="I152" s="105">
        <v>44292</v>
      </c>
      <c r="J152" s="105">
        <v>44293</v>
      </c>
      <c r="K152" s="107" t="str">
        <f t="shared" ca="1" si="3"/>
        <v>Cumplido</v>
      </c>
      <c r="L152" s="73" t="s">
        <v>382</v>
      </c>
      <c r="M152" s="73"/>
      <c r="N152" s="73"/>
      <c r="O152" s="99"/>
      <c r="P152" s="98"/>
      <c r="Q152" s="98"/>
      <c r="R152" s="98"/>
      <c r="S152" s="98"/>
      <c r="T152" s="98"/>
      <c r="U152" s="98"/>
      <c r="V152" s="98"/>
      <c r="W152" s="98"/>
      <c r="X152" s="98"/>
      <c r="Y152" s="98"/>
    </row>
    <row r="153" spans="1:25" s="100" customFormat="1" ht="30" hidden="1" x14ac:dyDescent="0.2">
      <c r="A153" s="98"/>
      <c r="B153" s="281">
        <v>149</v>
      </c>
      <c r="C153" s="103" t="s">
        <v>380</v>
      </c>
      <c r="D153" s="54"/>
      <c r="E153" s="103" t="s">
        <v>58</v>
      </c>
      <c r="F153" s="83">
        <v>44292</v>
      </c>
      <c r="G153" s="103" t="s">
        <v>383</v>
      </c>
      <c r="H153" s="103" t="s">
        <v>362</v>
      </c>
      <c r="I153" s="105">
        <v>44295</v>
      </c>
      <c r="J153" s="105"/>
      <c r="K153" s="107" t="str">
        <f t="shared" ca="1" si="3"/>
        <v>Atrasado</v>
      </c>
      <c r="L153" s="73" t="s">
        <v>384</v>
      </c>
      <c r="M153" s="73"/>
      <c r="N153" s="73"/>
      <c r="O153" s="99"/>
      <c r="P153" s="98"/>
      <c r="Q153" s="98"/>
      <c r="R153" s="98"/>
      <c r="S153" s="98"/>
      <c r="T153" s="98"/>
      <c r="U153" s="98"/>
      <c r="V153" s="98"/>
      <c r="W153" s="98"/>
      <c r="X153" s="98"/>
      <c r="Y153" s="98"/>
    </row>
    <row r="154" spans="1:25" s="100" customFormat="1" ht="45" hidden="1" x14ac:dyDescent="0.2">
      <c r="A154" s="98"/>
      <c r="B154" s="281">
        <v>150</v>
      </c>
      <c r="C154" s="103" t="s">
        <v>354</v>
      </c>
      <c r="D154" s="54"/>
      <c r="E154" s="103" t="s">
        <v>58</v>
      </c>
      <c r="F154" s="83">
        <v>44292</v>
      </c>
      <c r="G154" s="103" t="s">
        <v>84</v>
      </c>
      <c r="H154" s="103"/>
      <c r="I154" s="105"/>
      <c r="J154" s="105"/>
      <c r="K154" s="107" t="str">
        <f t="shared" si="3"/>
        <v/>
      </c>
      <c r="L154" s="73"/>
      <c r="M154" s="73"/>
      <c r="N154" s="73"/>
      <c r="O154" s="99"/>
      <c r="P154" s="98"/>
      <c r="Q154" s="98"/>
      <c r="R154" s="98"/>
      <c r="S154" s="98"/>
      <c r="T154" s="98"/>
      <c r="U154" s="98"/>
      <c r="V154" s="98"/>
      <c r="W154" s="98"/>
      <c r="X154" s="98"/>
      <c r="Y154" s="98"/>
    </row>
    <row r="155" spans="1:25" s="100" customFormat="1" ht="30" hidden="1" x14ac:dyDescent="0.2">
      <c r="A155" s="98"/>
      <c r="B155" s="281">
        <v>151</v>
      </c>
      <c r="C155" s="103" t="s">
        <v>385</v>
      </c>
      <c r="D155" s="54"/>
      <c r="E155" s="103" t="s">
        <v>58</v>
      </c>
      <c r="F155" s="83">
        <v>44292</v>
      </c>
      <c r="G155" s="103" t="s">
        <v>386</v>
      </c>
      <c r="H155" s="103" t="s">
        <v>350</v>
      </c>
      <c r="I155" s="125">
        <v>44443</v>
      </c>
      <c r="J155" s="126">
        <v>44443</v>
      </c>
      <c r="K155" s="107" t="str">
        <f t="shared" ca="1" si="3"/>
        <v>Cumplido</v>
      </c>
      <c r="L155" s="127" t="s">
        <v>387</v>
      </c>
      <c r="M155" s="73"/>
      <c r="N155" s="73"/>
      <c r="O155" s="99"/>
      <c r="P155" s="98"/>
      <c r="Q155" s="98"/>
      <c r="R155" s="98"/>
      <c r="S155" s="98"/>
      <c r="T155" s="98"/>
      <c r="U155" s="98"/>
      <c r="V155" s="98"/>
      <c r="W155" s="98"/>
      <c r="X155" s="98"/>
      <c r="Y155" s="98"/>
    </row>
    <row r="156" spans="1:25" s="100" customFormat="1" ht="30" hidden="1" x14ac:dyDescent="0.2">
      <c r="A156" s="98"/>
      <c r="B156" s="281">
        <v>152</v>
      </c>
      <c r="C156" s="103" t="s">
        <v>385</v>
      </c>
      <c r="D156" s="54"/>
      <c r="E156" s="103" t="s">
        <v>58</v>
      </c>
      <c r="F156" s="83">
        <v>44292</v>
      </c>
      <c r="G156" s="103" t="s">
        <v>388</v>
      </c>
      <c r="H156" s="103" t="s">
        <v>350</v>
      </c>
      <c r="I156" s="125">
        <v>44443</v>
      </c>
      <c r="J156" s="128">
        <v>44443</v>
      </c>
      <c r="K156" s="107" t="str">
        <f t="shared" ca="1" si="3"/>
        <v>Cumplido</v>
      </c>
      <c r="L156" s="129" t="s">
        <v>387</v>
      </c>
      <c r="M156" s="73"/>
      <c r="N156" s="73"/>
      <c r="O156" s="99"/>
      <c r="P156" s="98"/>
      <c r="Q156" s="98"/>
      <c r="R156" s="98"/>
      <c r="S156" s="98"/>
      <c r="T156" s="98"/>
      <c r="U156" s="98"/>
      <c r="V156" s="98"/>
      <c r="W156" s="98"/>
      <c r="X156" s="98"/>
      <c r="Y156" s="98"/>
    </row>
    <row r="157" spans="1:25" s="100" customFormat="1" ht="30" hidden="1" x14ac:dyDescent="0.2">
      <c r="A157" s="98"/>
      <c r="B157" s="281">
        <v>153</v>
      </c>
      <c r="C157" s="103" t="s">
        <v>385</v>
      </c>
      <c r="D157" s="54"/>
      <c r="E157" s="103" t="s">
        <v>58</v>
      </c>
      <c r="F157" s="83">
        <v>44292</v>
      </c>
      <c r="G157" s="103" t="s">
        <v>389</v>
      </c>
      <c r="H157" s="103" t="s">
        <v>350</v>
      </c>
      <c r="I157" s="125">
        <v>44443</v>
      </c>
      <c r="J157" s="128">
        <v>44443</v>
      </c>
      <c r="K157" s="107" t="str">
        <f t="shared" ca="1" si="3"/>
        <v>Cumplido</v>
      </c>
      <c r="L157" s="130" t="s">
        <v>390</v>
      </c>
      <c r="M157" s="73"/>
      <c r="N157" s="73"/>
      <c r="O157" s="99"/>
      <c r="P157" s="98"/>
      <c r="Q157" s="98"/>
      <c r="R157" s="98"/>
      <c r="S157" s="98"/>
      <c r="T157" s="98"/>
      <c r="U157" s="98"/>
      <c r="V157" s="98"/>
      <c r="W157" s="98"/>
      <c r="X157" s="98"/>
      <c r="Y157" s="98"/>
    </row>
    <row r="158" spans="1:25" s="100" customFormat="1" ht="30" hidden="1" x14ac:dyDescent="0.2">
      <c r="A158" s="98"/>
      <c r="B158" s="281">
        <v>154</v>
      </c>
      <c r="C158" s="103" t="s">
        <v>385</v>
      </c>
      <c r="D158" s="54"/>
      <c r="E158" s="103" t="s">
        <v>58</v>
      </c>
      <c r="F158" s="83">
        <v>44292</v>
      </c>
      <c r="G158" s="103" t="s">
        <v>391</v>
      </c>
      <c r="H158" s="103" t="s">
        <v>340</v>
      </c>
      <c r="I158" s="125">
        <v>44443</v>
      </c>
      <c r="J158" s="128">
        <v>44443</v>
      </c>
      <c r="K158" s="107" t="str">
        <f t="shared" ca="1" si="3"/>
        <v>Cumplido</v>
      </c>
      <c r="L158" s="131" t="s">
        <v>392</v>
      </c>
      <c r="M158" s="73"/>
      <c r="N158" s="73"/>
      <c r="O158" s="99"/>
      <c r="P158" s="98"/>
      <c r="Q158" s="98"/>
      <c r="R158" s="98"/>
      <c r="S158" s="98"/>
      <c r="T158" s="98"/>
      <c r="U158" s="98"/>
      <c r="V158" s="98"/>
      <c r="W158" s="98"/>
      <c r="X158" s="98"/>
      <c r="Y158" s="98"/>
    </row>
    <row r="159" spans="1:25" s="100" customFormat="1" ht="45" hidden="1" x14ac:dyDescent="0.2">
      <c r="A159" s="98"/>
      <c r="B159" s="281">
        <v>155</v>
      </c>
      <c r="C159" s="103" t="s">
        <v>385</v>
      </c>
      <c r="D159" s="54"/>
      <c r="E159" s="103" t="s">
        <v>58</v>
      </c>
      <c r="F159" s="83">
        <v>44292</v>
      </c>
      <c r="G159" s="103" t="s">
        <v>393</v>
      </c>
      <c r="H159" s="103" t="s">
        <v>394</v>
      </c>
      <c r="I159" s="132">
        <v>44381</v>
      </c>
      <c r="J159" s="128">
        <v>44381</v>
      </c>
      <c r="K159" s="107" t="str">
        <f t="shared" ca="1" si="3"/>
        <v>Cumplido</v>
      </c>
      <c r="L159" s="73" t="s">
        <v>395</v>
      </c>
      <c r="M159" s="73"/>
      <c r="N159" s="73"/>
      <c r="O159" s="99"/>
      <c r="P159" s="98"/>
      <c r="Q159" s="98"/>
      <c r="R159" s="98"/>
      <c r="S159" s="98"/>
      <c r="T159" s="98"/>
      <c r="U159" s="98"/>
      <c r="V159" s="98"/>
      <c r="W159" s="98"/>
      <c r="X159" s="98"/>
      <c r="Y159" s="98"/>
    </row>
    <row r="160" spans="1:25" s="100" customFormat="1" ht="45" hidden="1" x14ac:dyDescent="0.2">
      <c r="A160" s="98"/>
      <c r="B160" s="281">
        <v>156</v>
      </c>
      <c r="C160" s="103" t="s">
        <v>354</v>
      </c>
      <c r="D160" s="54"/>
      <c r="E160" s="103" t="s">
        <v>58</v>
      </c>
      <c r="F160" s="83">
        <v>44293</v>
      </c>
      <c r="G160" s="103" t="s">
        <v>84</v>
      </c>
      <c r="H160" s="103"/>
      <c r="I160" s="105"/>
      <c r="J160" s="105"/>
      <c r="K160" s="107" t="str">
        <f t="shared" si="3"/>
        <v/>
      </c>
      <c r="L160" s="105"/>
      <c r="M160" s="73"/>
      <c r="N160" s="73"/>
      <c r="O160" s="99"/>
      <c r="P160" s="98"/>
      <c r="Q160" s="98"/>
      <c r="R160" s="98"/>
      <c r="S160" s="98"/>
      <c r="T160" s="98"/>
      <c r="U160" s="98"/>
      <c r="V160" s="98"/>
      <c r="W160" s="98"/>
      <c r="X160" s="98"/>
      <c r="Y160" s="98"/>
    </row>
    <row r="161" spans="1:25" ht="57" customHeight="1" x14ac:dyDescent="0.25">
      <c r="A161" s="70"/>
      <c r="B161" s="222">
        <v>157</v>
      </c>
      <c r="C161" s="103" t="s">
        <v>396</v>
      </c>
      <c r="D161" s="54">
        <v>42</v>
      </c>
      <c r="E161" s="103" t="s">
        <v>22</v>
      </c>
      <c r="F161" s="83">
        <v>44293</v>
      </c>
      <c r="G161" s="103" t="s">
        <v>397</v>
      </c>
      <c r="H161" s="103" t="s">
        <v>398</v>
      </c>
      <c r="I161" s="105">
        <v>44294</v>
      </c>
      <c r="J161" s="105">
        <v>44294</v>
      </c>
      <c r="K161" s="107" t="str">
        <f t="shared" ca="1" si="3"/>
        <v>Cumplido</v>
      </c>
      <c r="L161" s="73" t="s">
        <v>399</v>
      </c>
      <c r="M161" s="73"/>
      <c r="N161" s="73"/>
      <c r="O161" s="74"/>
      <c r="P161" s="98"/>
      <c r="Q161" s="70"/>
      <c r="R161" s="70"/>
      <c r="S161" s="70"/>
      <c r="T161" s="70"/>
      <c r="U161" s="70"/>
      <c r="V161" s="70"/>
      <c r="W161" s="70"/>
      <c r="X161" s="70"/>
      <c r="Y161" s="70"/>
    </row>
    <row r="162" spans="1:25" ht="45" x14ac:dyDescent="0.25">
      <c r="A162" s="70"/>
      <c r="B162" s="222">
        <v>158</v>
      </c>
      <c r="C162" s="103" t="s">
        <v>396</v>
      </c>
      <c r="D162" s="54">
        <v>42</v>
      </c>
      <c r="E162" s="103" t="s">
        <v>22</v>
      </c>
      <c r="F162" s="83">
        <v>44293</v>
      </c>
      <c r="G162" s="103" t="s">
        <v>400</v>
      </c>
      <c r="H162" s="103" t="s">
        <v>401</v>
      </c>
      <c r="I162" s="105">
        <v>44294</v>
      </c>
      <c r="J162" s="105">
        <v>44295</v>
      </c>
      <c r="K162" s="107" t="str">
        <f t="shared" ca="1" si="3"/>
        <v>Cumplido</v>
      </c>
      <c r="L162" s="105" t="s">
        <v>402</v>
      </c>
      <c r="M162" s="73"/>
      <c r="N162" s="73"/>
      <c r="O162" s="74"/>
      <c r="P162" s="98"/>
      <c r="Q162" s="70"/>
      <c r="R162" s="70"/>
      <c r="S162" s="70"/>
      <c r="T162" s="70"/>
      <c r="U162" s="70"/>
      <c r="V162" s="70"/>
      <c r="W162" s="70"/>
      <c r="X162" s="70"/>
      <c r="Y162" s="70"/>
    </row>
    <row r="163" spans="1:25" ht="30" x14ac:dyDescent="0.25">
      <c r="A163" s="70"/>
      <c r="B163" s="222">
        <v>159</v>
      </c>
      <c r="C163" s="103" t="s">
        <v>396</v>
      </c>
      <c r="D163" s="54">
        <v>42</v>
      </c>
      <c r="E163" s="103" t="s">
        <v>22</v>
      </c>
      <c r="F163" s="83">
        <v>44293</v>
      </c>
      <c r="G163" s="103" t="s">
        <v>403</v>
      </c>
      <c r="H163" s="103" t="s">
        <v>398</v>
      </c>
      <c r="I163" s="105">
        <v>44299</v>
      </c>
      <c r="J163" s="105">
        <v>44299</v>
      </c>
      <c r="K163" s="107" t="str">
        <f t="shared" ca="1" si="3"/>
        <v>Cumplido</v>
      </c>
      <c r="L163" s="73"/>
      <c r="M163" s="73"/>
      <c r="N163" s="73"/>
      <c r="O163" s="74"/>
      <c r="P163" s="98"/>
      <c r="Q163" s="70"/>
      <c r="R163" s="70"/>
      <c r="S163" s="70"/>
      <c r="T163" s="70"/>
      <c r="U163" s="70"/>
      <c r="V163" s="70"/>
      <c r="W163" s="70"/>
      <c r="X163" s="70"/>
      <c r="Y163" s="70"/>
    </row>
    <row r="164" spans="1:25" s="100" customFormat="1" ht="30" hidden="1" x14ac:dyDescent="0.2">
      <c r="A164" s="98"/>
      <c r="B164" s="281">
        <v>160</v>
      </c>
      <c r="C164" s="103" t="s">
        <v>404</v>
      </c>
      <c r="D164" s="54"/>
      <c r="E164" s="103" t="s">
        <v>58</v>
      </c>
      <c r="F164" s="83">
        <v>44293</v>
      </c>
      <c r="G164" s="103" t="s">
        <v>405</v>
      </c>
      <c r="H164" s="103" t="s">
        <v>362</v>
      </c>
      <c r="I164" s="105">
        <v>44293</v>
      </c>
      <c r="J164" s="105">
        <v>44293</v>
      </c>
      <c r="K164" s="107" t="str">
        <f t="shared" ca="1" si="3"/>
        <v>Cumplido</v>
      </c>
      <c r="L164" s="73" t="s">
        <v>395</v>
      </c>
      <c r="M164" s="73"/>
      <c r="N164" s="73"/>
      <c r="O164" s="99"/>
      <c r="P164" s="98"/>
      <c r="Q164" s="98"/>
      <c r="R164" s="98"/>
      <c r="S164" s="98"/>
      <c r="T164" s="98"/>
      <c r="U164" s="98"/>
      <c r="V164" s="98"/>
      <c r="W164" s="98"/>
      <c r="X164" s="98"/>
      <c r="Y164" s="98"/>
    </row>
    <row r="165" spans="1:25" s="100" customFormat="1" ht="60" hidden="1" x14ac:dyDescent="0.2">
      <c r="A165" s="98"/>
      <c r="B165" s="281">
        <v>161</v>
      </c>
      <c r="C165" s="103" t="s">
        <v>376</v>
      </c>
      <c r="D165" s="54"/>
      <c r="E165" s="103" t="s">
        <v>58</v>
      </c>
      <c r="F165" s="83">
        <v>44293</v>
      </c>
      <c r="G165" s="103" t="s">
        <v>406</v>
      </c>
      <c r="H165" s="103" t="s">
        <v>378</v>
      </c>
      <c r="I165" s="105">
        <v>44294</v>
      </c>
      <c r="J165" s="105"/>
      <c r="K165" s="107" t="str">
        <f t="shared" ca="1" si="3"/>
        <v>Atrasado</v>
      </c>
      <c r="L165" s="73" t="s">
        <v>407</v>
      </c>
      <c r="M165" s="73"/>
      <c r="N165" s="73"/>
      <c r="O165" s="99"/>
      <c r="P165" s="98"/>
      <c r="Q165" s="98"/>
      <c r="R165" s="98"/>
      <c r="S165" s="98"/>
      <c r="T165" s="98"/>
      <c r="U165" s="98"/>
      <c r="V165" s="98"/>
      <c r="W165" s="98"/>
      <c r="X165" s="98"/>
      <c r="Y165" s="98"/>
    </row>
    <row r="166" spans="1:25" s="100" customFormat="1" ht="60" hidden="1" x14ac:dyDescent="0.2">
      <c r="A166" s="98"/>
      <c r="B166" s="281">
        <v>162</v>
      </c>
      <c r="C166" s="103" t="s">
        <v>376</v>
      </c>
      <c r="D166" s="54"/>
      <c r="E166" s="103" t="s">
        <v>58</v>
      </c>
      <c r="F166" s="83">
        <v>44293</v>
      </c>
      <c r="G166" s="103" t="s">
        <v>408</v>
      </c>
      <c r="H166" s="103" t="s">
        <v>378</v>
      </c>
      <c r="I166" s="105">
        <v>44295</v>
      </c>
      <c r="J166" s="105"/>
      <c r="K166" s="107" t="str">
        <f t="shared" ca="1" si="3"/>
        <v>Atrasado</v>
      </c>
      <c r="L166" s="73" t="s">
        <v>407</v>
      </c>
      <c r="M166" s="73"/>
      <c r="N166" s="73"/>
      <c r="O166" s="99"/>
      <c r="P166" s="98"/>
      <c r="Q166" s="98"/>
      <c r="R166" s="98"/>
      <c r="S166" s="98"/>
      <c r="T166" s="98"/>
      <c r="U166" s="98"/>
      <c r="V166" s="98"/>
      <c r="W166" s="98"/>
      <c r="X166" s="98"/>
      <c r="Y166" s="98"/>
    </row>
    <row r="167" spans="1:25" s="100" customFormat="1" ht="30" hidden="1" x14ac:dyDescent="0.2">
      <c r="A167" s="98"/>
      <c r="B167" s="281">
        <v>163</v>
      </c>
      <c r="C167" s="103" t="s">
        <v>409</v>
      </c>
      <c r="D167" s="54"/>
      <c r="E167" s="103" t="s">
        <v>58</v>
      </c>
      <c r="F167" s="83">
        <v>44294</v>
      </c>
      <c r="G167" s="103" t="s">
        <v>410</v>
      </c>
      <c r="H167" s="103" t="s">
        <v>43</v>
      </c>
      <c r="I167" s="105">
        <v>44298</v>
      </c>
      <c r="J167" s="105"/>
      <c r="K167" s="107" t="str">
        <f t="shared" ca="1" si="3"/>
        <v>Atrasado</v>
      </c>
      <c r="L167" s="73"/>
      <c r="M167" s="73"/>
      <c r="N167" s="73"/>
      <c r="O167" s="99"/>
      <c r="P167" s="98"/>
      <c r="Q167" s="98"/>
      <c r="R167" s="98"/>
      <c r="S167" s="98"/>
      <c r="T167" s="98"/>
      <c r="U167" s="98"/>
      <c r="V167" s="98"/>
      <c r="W167" s="98"/>
      <c r="X167" s="98"/>
      <c r="Y167" s="98"/>
    </row>
    <row r="168" spans="1:25" s="100" customFormat="1" ht="45" hidden="1" x14ac:dyDescent="0.2">
      <c r="A168" s="98"/>
      <c r="B168" s="281">
        <v>164</v>
      </c>
      <c r="C168" s="103" t="s">
        <v>409</v>
      </c>
      <c r="D168" s="54"/>
      <c r="E168" s="103" t="s">
        <v>58</v>
      </c>
      <c r="F168" s="83">
        <v>44294</v>
      </c>
      <c r="G168" s="103" t="s">
        <v>411</v>
      </c>
      <c r="H168" s="103" t="s">
        <v>378</v>
      </c>
      <c r="I168" s="105">
        <v>44295</v>
      </c>
      <c r="J168" s="105">
        <v>44295</v>
      </c>
      <c r="K168" s="107" t="str">
        <f t="shared" ca="1" si="3"/>
        <v>Cumplido</v>
      </c>
      <c r="L168" s="73" t="s">
        <v>412</v>
      </c>
      <c r="M168" s="73"/>
      <c r="N168" s="73"/>
      <c r="O168" s="99"/>
      <c r="P168" s="98"/>
      <c r="Q168" s="98"/>
      <c r="R168" s="98"/>
      <c r="S168" s="98"/>
      <c r="T168" s="98"/>
      <c r="U168" s="98"/>
      <c r="V168" s="98"/>
      <c r="W168" s="98"/>
      <c r="X168" s="98"/>
      <c r="Y168" s="98"/>
    </row>
    <row r="169" spans="1:25" s="100" customFormat="1" ht="30" hidden="1" x14ac:dyDescent="0.2">
      <c r="A169" s="98"/>
      <c r="B169" s="281">
        <v>165</v>
      </c>
      <c r="C169" s="114" t="s">
        <v>413</v>
      </c>
      <c r="D169" s="54"/>
      <c r="E169" s="103" t="s">
        <v>58</v>
      </c>
      <c r="F169" s="83">
        <v>44294</v>
      </c>
      <c r="G169" s="103" t="s">
        <v>414</v>
      </c>
      <c r="H169" s="103" t="s">
        <v>378</v>
      </c>
      <c r="I169" s="105">
        <v>44294</v>
      </c>
      <c r="J169" s="105">
        <v>44294</v>
      </c>
      <c r="K169" s="107" t="str">
        <f t="shared" ca="1" si="3"/>
        <v>Cumplido</v>
      </c>
      <c r="L169" s="73" t="s">
        <v>415</v>
      </c>
      <c r="M169" s="73"/>
      <c r="N169" s="73"/>
      <c r="O169" s="99"/>
      <c r="P169" s="98"/>
      <c r="Q169" s="98"/>
      <c r="R169" s="98"/>
      <c r="S169" s="98"/>
      <c r="T169" s="98"/>
      <c r="U169" s="98"/>
      <c r="V169" s="98"/>
      <c r="W169" s="98"/>
      <c r="X169" s="98"/>
      <c r="Y169" s="98"/>
    </row>
    <row r="170" spans="1:25" s="100" customFormat="1" ht="90" hidden="1" x14ac:dyDescent="0.2">
      <c r="A170" s="98"/>
      <c r="B170" s="281">
        <v>166</v>
      </c>
      <c r="C170" s="103" t="s">
        <v>416</v>
      </c>
      <c r="D170" s="54"/>
      <c r="E170" s="103" t="s">
        <v>58</v>
      </c>
      <c r="F170" s="83">
        <v>44294</v>
      </c>
      <c r="G170" s="103" t="s">
        <v>417</v>
      </c>
      <c r="H170" s="103" t="s">
        <v>418</v>
      </c>
      <c r="I170" s="105">
        <v>44295</v>
      </c>
      <c r="J170" s="105"/>
      <c r="K170" s="107" t="str">
        <f t="shared" ca="1" si="3"/>
        <v>Atrasado</v>
      </c>
      <c r="L170" s="73" t="s">
        <v>419</v>
      </c>
      <c r="M170" s="73"/>
      <c r="N170" s="73"/>
      <c r="O170" s="99"/>
      <c r="P170" s="98"/>
      <c r="Q170" s="98"/>
      <c r="R170" s="98"/>
      <c r="S170" s="98"/>
      <c r="T170" s="98"/>
      <c r="U170" s="98"/>
      <c r="V170" s="98"/>
      <c r="W170" s="98"/>
      <c r="X170" s="98"/>
      <c r="Y170" s="98"/>
    </row>
    <row r="171" spans="1:25" s="100" customFormat="1" ht="60" hidden="1" x14ac:dyDescent="0.2">
      <c r="A171" s="98"/>
      <c r="B171" s="281">
        <v>167</v>
      </c>
      <c r="C171" s="103" t="s">
        <v>416</v>
      </c>
      <c r="D171" s="54"/>
      <c r="E171" s="103" t="s">
        <v>58</v>
      </c>
      <c r="F171" s="83">
        <v>44294</v>
      </c>
      <c r="G171" s="103" t="s">
        <v>420</v>
      </c>
      <c r="H171" s="103" t="s">
        <v>418</v>
      </c>
      <c r="I171" s="105">
        <v>44298</v>
      </c>
      <c r="J171" s="105"/>
      <c r="K171" s="107" t="str">
        <f t="shared" ca="1" si="3"/>
        <v>Atrasado</v>
      </c>
      <c r="L171" s="73" t="s">
        <v>421</v>
      </c>
      <c r="M171" s="73"/>
      <c r="N171" s="73"/>
      <c r="O171" s="99"/>
      <c r="P171" s="98"/>
      <c r="Q171" s="98"/>
      <c r="R171" s="98"/>
      <c r="S171" s="98"/>
      <c r="T171" s="98"/>
      <c r="U171" s="98"/>
      <c r="V171" s="98"/>
      <c r="W171" s="98"/>
      <c r="X171" s="98"/>
      <c r="Y171" s="98"/>
    </row>
    <row r="172" spans="1:25" s="100" customFormat="1" ht="30" hidden="1" x14ac:dyDescent="0.2">
      <c r="A172" s="98"/>
      <c r="B172" s="281">
        <v>168</v>
      </c>
      <c r="C172" s="103" t="s">
        <v>422</v>
      </c>
      <c r="D172" s="54"/>
      <c r="E172" s="103" t="s">
        <v>58</v>
      </c>
      <c r="F172" s="83">
        <v>44295</v>
      </c>
      <c r="G172" s="103" t="s">
        <v>423</v>
      </c>
      <c r="H172" s="103" t="s">
        <v>424</v>
      </c>
      <c r="I172" s="105">
        <v>44295</v>
      </c>
      <c r="J172" s="105">
        <v>44295</v>
      </c>
      <c r="K172" s="107" t="str">
        <f t="shared" ca="1" si="3"/>
        <v>Cumplido</v>
      </c>
      <c r="L172" s="73" t="s">
        <v>425</v>
      </c>
      <c r="M172" s="73"/>
      <c r="N172" s="73"/>
      <c r="O172" s="99"/>
      <c r="P172" s="98"/>
      <c r="Q172" s="98"/>
      <c r="R172" s="98"/>
      <c r="S172" s="98"/>
      <c r="T172" s="98"/>
      <c r="U172" s="98"/>
      <c r="V172" s="98"/>
      <c r="W172" s="98"/>
      <c r="X172" s="98"/>
      <c r="Y172" s="98"/>
    </row>
    <row r="173" spans="1:25" s="100" customFormat="1" ht="45" hidden="1" x14ac:dyDescent="0.2">
      <c r="A173" s="98"/>
      <c r="B173" s="281">
        <v>169</v>
      </c>
      <c r="C173" s="103" t="s">
        <v>426</v>
      </c>
      <c r="D173" s="54"/>
      <c r="E173" s="103" t="s">
        <v>58</v>
      </c>
      <c r="F173" s="83">
        <v>44295</v>
      </c>
      <c r="G173" s="103" t="s">
        <v>427</v>
      </c>
      <c r="H173" s="103" t="s">
        <v>378</v>
      </c>
      <c r="I173" s="83"/>
      <c r="J173" s="105"/>
      <c r="K173" s="107" t="str">
        <f t="shared" si="3"/>
        <v/>
      </c>
      <c r="L173" s="73" t="s">
        <v>428</v>
      </c>
      <c r="M173" s="73"/>
      <c r="N173" s="73"/>
      <c r="O173" s="99"/>
      <c r="P173" s="98"/>
      <c r="Q173" s="98"/>
      <c r="R173" s="98"/>
      <c r="S173" s="98"/>
      <c r="T173" s="98"/>
      <c r="U173" s="98"/>
      <c r="V173" s="98"/>
      <c r="W173" s="98"/>
      <c r="X173" s="98"/>
      <c r="Y173" s="98"/>
    </row>
    <row r="174" spans="1:25" s="100" customFormat="1" ht="30" hidden="1" x14ac:dyDescent="0.2">
      <c r="A174" s="98"/>
      <c r="B174" s="281">
        <v>170</v>
      </c>
      <c r="C174" s="103" t="s">
        <v>429</v>
      </c>
      <c r="D174" s="54"/>
      <c r="E174" s="103" t="s">
        <v>58</v>
      </c>
      <c r="F174" s="83">
        <v>44295</v>
      </c>
      <c r="G174" s="103" t="s">
        <v>430</v>
      </c>
      <c r="H174" s="103" t="s">
        <v>378</v>
      </c>
      <c r="I174" s="105">
        <v>44299</v>
      </c>
      <c r="J174" s="105"/>
      <c r="K174" s="107" t="str">
        <f t="shared" ca="1" si="3"/>
        <v>Atrasado</v>
      </c>
      <c r="L174" s="73"/>
      <c r="M174" s="73"/>
      <c r="N174" s="73"/>
      <c r="O174" s="99"/>
      <c r="P174" s="98"/>
      <c r="Q174" s="98"/>
      <c r="R174" s="98"/>
      <c r="S174" s="98"/>
      <c r="T174" s="98"/>
      <c r="U174" s="98"/>
      <c r="V174" s="98"/>
      <c r="W174" s="98"/>
      <c r="X174" s="98"/>
      <c r="Y174" s="98"/>
    </row>
    <row r="175" spans="1:25" s="100" customFormat="1" hidden="1" x14ac:dyDescent="0.2">
      <c r="A175" s="98"/>
      <c r="B175" s="281">
        <v>171</v>
      </c>
      <c r="C175" s="103" t="s">
        <v>431</v>
      </c>
      <c r="D175" s="54"/>
      <c r="E175" s="103" t="s">
        <v>58</v>
      </c>
      <c r="F175" s="83">
        <v>44296</v>
      </c>
      <c r="G175" s="103" t="s">
        <v>84</v>
      </c>
      <c r="H175" s="103"/>
      <c r="I175" s="105"/>
      <c r="J175" s="105"/>
      <c r="K175" s="107" t="str">
        <f t="shared" si="3"/>
        <v/>
      </c>
      <c r="L175" s="73"/>
      <c r="M175" s="73"/>
      <c r="N175" s="73"/>
      <c r="O175" s="99"/>
      <c r="P175" s="98"/>
      <c r="Q175" s="98"/>
      <c r="R175" s="98"/>
      <c r="S175" s="98"/>
      <c r="T175" s="98"/>
      <c r="U175" s="98"/>
      <c r="V175" s="98"/>
      <c r="W175" s="98"/>
      <c r="X175" s="98"/>
      <c r="Y175" s="98"/>
    </row>
    <row r="176" spans="1:25" s="100" customFormat="1" ht="45" hidden="1" x14ac:dyDescent="0.2">
      <c r="A176" s="98"/>
      <c r="B176" s="281">
        <v>172</v>
      </c>
      <c r="C176" s="133" t="s">
        <v>432</v>
      </c>
      <c r="D176" s="134">
        <v>12</v>
      </c>
      <c r="E176" s="103" t="s">
        <v>58</v>
      </c>
      <c r="F176" s="135">
        <v>44298</v>
      </c>
      <c r="G176" s="103" t="s">
        <v>433</v>
      </c>
      <c r="H176" s="103" t="s">
        <v>434</v>
      </c>
      <c r="I176" s="135">
        <v>44299</v>
      </c>
      <c r="J176" s="105"/>
      <c r="K176" s="107" t="str">
        <f t="shared" ca="1" si="3"/>
        <v>Atrasado</v>
      </c>
      <c r="L176" s="73" t="s">
        <v>435</v>
      </c>
      <c r="M176" s="73"/>
      <c r="N176" s="73"/>
      <c r="O176" s="99"/>
      <c r="P176" s="98"/>
      <c r="Q176" s="98"/>
      <c r="R176" s="98"/>
      <c r="S176" s="98"/>
      <c r="T176" s="98"/>
      <c r="U176" s="98"/>
      <c r="V176" s="98"/>
      <c r="W176" s="98"/>
      <c r="X176" s="98"/>
      <c r="Y176" s="98"/>
    </row>
    <row r="177" spans="1:25" s="100" customFormat="1" ht="75" hidden="1" x14ac:dyDescent="0.2">
      <c r="A177" s="98"/>
      <c r="B177" s="281">
        <v>173</v>
      </c>
      <c r="C177" s="136" t="s">
        <v>432</v>
      </c>
      <c r="D177" s="137">
        <v>12</v>
      </c>
      <c r="E177" s="103" t="s">
        <v>58</v>
      </c>
      <c r="F177" s="138">
        <v>44298</v>
      </c>
      <c r="G177" s="103" t="s">
        <v>436</v>
      </c>
      <c r="H177" s="103" t="s">
        <v>437</v>
      </c>
      <c r="I177" s="138">
        <v>44299</v>
      </c>
      <c r="J177" s="138">
        <v>44299</v>
      </c>
      <c r="K177" s="107" t="str">
        <f t="shared" ca="1" si="3"/>
        <v>Cumplido</v>
      </c>
      <c r="L177" s="73" t="s">
        <v>438</v>
      </c>
      <c r="M177" s="73"/>
      <c r="N177" s="73"/>
      <c r="O177" s="99"/>
      <c r="P177" s="98"/>
      <c r="Q177" s="98"/>
      <c r="R177" s="98"/>
      <c r="S177" s="98"/>
      <c r="T177" s="98"/>
      <c r="U177" s="98"/>
      <c r="V177" s="98"/>
      <c r="W177" s="98"/>
      <c r="X177" s="98"/>
      <c r="Y177" s="98"/>
    </row>
    <row r="178" spans="1:25" s="100" customFormat="1" ht="45" hidden="1" x14ac:dyDescent="0.2">
      <c r="A178" s="98"/>
      <c r="B178" s="281">
        <v>174</v>
      </c>
      <c r="C178" s="136" t="s">
        <v>439</v>
      </c>
      <c r="D178" s="137">
        <v>2</v>
      </c>
      <c r="E178" s="103" t="s">
        <v>58</v>
      </c>
      <c r="F178" s="138">
        <v>44298</v>
      </c>
      <c r="G178" s="103" t="s">
        <v>440</v>
      </c>
      <c r="H178" s="103" t="s">
        <v>441</v>
      </c>
      <c r="I178" s="138">
        <v>44299</v>
      </c>
      <c r="J178" s="138">
        <v>44299</v>
      </c>
      <c r="K178" s="107" t="str">
        <f t="shared" ca="1" si="3"/>
        <v>Cumplido</v>
      </c>
      <c r="L178" s="73"/>
      <c r="M178" s="73"/>
      <c r="N178" s="73"/>
      <c r="O178" s="99"/>
      <c r="P178" s="98"/>
      <c r="Q178" s="98"/>
      <c r="R178" s="98"/>
      <c r="S178" s="98"/>
      <c r="T178" s="98"/>
      <c r="U178" s="98"/>
      <c r="V178" s="98"/>
      <c r="W178" s="98"/>
      <c r="X178" s="98"/>
      <c r="Y178" s="98"/>
    </row>
    <row r="179" spans="1:25" ht="40.5" customHeight="1" x14ac:dyDescent="0.25">
      <c r="A179" s="70"/>
      <c r="B179" s="222">
        <v>175</v>
      </c>
      <c r="C179" s="228" t="s">
        <v>396</v>
      </c>
      <c r="D179" s="200">
        <v>43</v>
      </c>
      <c r="E179" s="103" t="s">
        <v>22</v>
      </c>
      <c r="F179" s="229">
        <v>44298</v>
      </c>
      <c r="G179" s="103" t="s">
        <v>442</v>
      </c>
      <c r="H179" s="103"/>
      <c r="I179" s="214"/>
      <c r="J179" s="214"/>
      <c r="K179" s="107" t="str">
        <f t="shared" si="3"/>
        <v/>
      </c>
      <c r="L179" s="230"/>
      <c r="M179" s="73"/>
      <c r="N179" s="73"/>
      <c r="O179" s="74"/>
      <c r="P179" s="98"/>
      <c r="Q179" s="70"/>
      <c r="R179" s="70"/>
      <c r="S179" s="70"/>
      <c r="T179" s="70"/>
      <c r="U179" s="70"/>
      <c r="V179" s="70"/>
      <c r="W179" s="70"/>
      <c r="X179" s="70"/>
      <c r="Y179" s="70"/>
    </row>
    <row r="180" spans="1:25" s="70" customFormat="1" ht="325.5" customHeight="1" x14ac:dyDescent="0.25">
      <c r="B180" s="222">
        <v>176</v>
      </c>
      <c r="C180" s="231" t="s">
        <v>443</v>
      </c>
      <c r="D180" s="201">
        <v>44</v>
      </c>
      <c r="E180" s="103" t="s">
        <v>22</v>
      </c>
      <c r="F180" s="211">
        <v>44300</v>
      </c>
      <c r="G180" s="103" t="s">
        <v>444</v>
      </c>
      <c r="H180" s="103" t="s">
        <v>445</v>
      </c>
      <c r="I180" s="211">
        <v>44306</v>
      </c>
      <c r="J180" s="211">
        <v>44376</v>
      </c>
      <c r="K180" s="107" t="str">
        <f t="shared" ca="1" si="3"/>
        <v>Cumplido</v>
      </c>
      <c r="L180" s="118" t="s">
        <v>446</v>
      </c>
      <c r="O180" s="74"/>
      <c r="P180" s="98"/>
    </row>
    <row r="181" spans="1:25" s="70" customFormat="1" ht="101.25" customHeight="1" x14ac:dyDescent="0.25">
      <c r="B181" s="222">
        <v>177</v>
      </c>
      <c r="C181" s="231" t="s">
        <v>443</v>
      </c>
      <c r="D181" s="201">
        <v>44</v>
      </c>
      <c r="E181" s="103" t="s">
        <v>22</v>
      </c>
      <c r="F181" s="211">
        <v>44300</v>
      </c>
      <c r="G181" s="103" t="s">
        <v>447</v>
      </c>
      <c r="H181" s="103" t="s">
        <v>448</v>
      </c>
      <c r="I181" s="211">
        <v>44307</v>
      </c>
      <c r="J181" s="211">
        <v>44312</v>
      </c>
      <c r="K181" s="107" t="str">
        <f t="shared" ca="1" si="3"/>
        <v>Cumplido</v>
      </c>
      <c r="L181" s="118" t="s">
        <v>449</v>
      </c>
      <c r="O181" s="74"/>
      <c r="P181" s="98"/>
    </row>
    <row r="182" spans="1:25" s="70" customFormat="1" ht="59.25" customHeight="1" x14ac:dyDescent="0.25">
      <c r="B182" s="222">
        <v>178</v>
      </c>
      <c r="C182" s="231" t="s">
        <v>443</v>
      </c>
      <c r="D182" s="201">
        <v>44</v>
      </c>
      <c r="E182" s="103" t="s">
        <v>22</v>
      </c>
      <c r="F182" s="211">
        <v>44300</v>
      </c>
      <c r="G182" s="103" t="s">
        <v>450</v>
      </c>
      <c r="H182" s="103" t="s">
        <v>448</v>
      </c>
      <c r="I182" s="211">
        <v>44307</v>
      </c>
      <c r="J182" s="211">
        <v>44312</v>
      </c>
      <c r="K182" s="107" t="str">
        <f t="shared" ca="1" si="3"/>
        <v>Cumplido</v>
      </c>
      <c r="L182" s="118" t="s">
        <v>451</v>
      </c>
      <c r="O182" s="74"/>
      <c r="P182" s="98"/>
    </row>
    <row r="183" spans="1:25" s="70" customFormat="1" ht="59.25" customHeight="1" x14ac:dyDescent="0.25">
      <c r="B183" s="222">
        <v>179</v>
      </c>
      <c r="C183" s="231" t="s">
        <v>443</v>
      </c>
      <c r="D183" s="201">
        <v>44</v>
      </c>
      <c r="E183" s="103" t="s">
        <v>22</v>
      </c>
      <c r="F183" s="211">
        <v>44300</v>
      </c>
      <c r="G183" s="103" t="s">
        <v>452</v>
      </c>
      <c r="H183" s="103" t="s">
        <v>448</v>
      </c>
      <c r="I183" s="211">
        <v>44307</v>
      </c>
      <c r="J183" s="211">
        <v>44357</v>
      </c>
      <c r="K183" s="107" t="str">
        <f t="shared" ca="1" si="3"/>
        <v>Cumplido</v>
      </c>
      <c r="L183" s="118" t="s">
        <v>453</v>
      </c>
      <c r="O183" s="74"/>
      <c r="P183" s="98"/>
    </row>
    <row r="184" spans="1:25" s="70" customFormat="1" ht="59.25" customHeight="1" x14ac:dyDescent="0.25">
      <c r="B184" s="222">
        <v>180</v>
      </c>
      <c r="C184" s="231" t="s">
        <v>443</v>
      </c>
      <c r="D184" s="201">
        <v>44</v>
      </c>
      <c r="E184" s="103" t="s">
        <v>22</v>
      </c>
      <c r="F184" s="211">
        <v>44300</v>
      </c>
      <c r="G184" s="103" t="s">
        <v>454</v>
      </c>
      <c r="H184" s="103" t="s">
        <v>455</v>
      </c>
      <c r="I184" s="211">
        <v>44308</v>
      </c>
      <c r="J184" s="211">
        <v>44351</v>
      </c>
      <c r="K184" s="107" t="str">
        <f t="shared" ca="1" si="3"/>
        <v>Cumplido</v>
      </c>
      <c r="L184" s="118" t="s">
        <v>456</v>
      </c>
      <c r="O184" s="74"/>
      <c r="P184" s="98"/>
    </row>
    <row r="185" spans="1:25" s="70" customFormat="1" ht="59.25" customHeight="1" x14ac:dyDescent="0.25">
      <c r="B185" s="222">
        <v>181</v>
      </c>
      <c r="C185" s="231" t="s">
        <v>443</v>
      </c>
      <c r="D185" s="201">
        <v>44</v>
      </c>
      <c r="E185" s="103" t="s">
        <v>22</v>
      </c>
      <c r="F185" s="211">
        <v>44300</v>
      </c>
      <c r="G185" s="103" t="s">
        <v>457</v>
      </c>
      <c r="H185" s="103" t="s">
        <v>458</v>
      </c>
      <c r="I185" s="211">
        <v>44308</v>
      </c>
      <c r="J185" s="211">
        <v>44312</v>
      </c>
      <c r="K185" s="107" t="str">
        <f t="shared" ca="1" si="3"/>
        <v>Cumplido</v>
      </c>
      <c r="L185" s="118" t="s">
        <v>449</v>
      </c>
      <c r="O185" s="74"/>
      <c r="P185" s="98"/>
    </row>
    <row r="186" spans="1:25" s="70" customFormat="1" ht="59.25" customHeight="1" x14ac:dyDescent="0.25">
      <c r="B186" s="222">
        <v>182</v>
      </c>
      <c r="C186" s="118" t="s">
        <v>459</v>
      </c>
      <c r="D186" s="202">
        <v>45</v>
      </c>
      <c r="E186" s="103" t="s">
        <v>22</v>
      </c>
      <c r="F186" s="211">
        <v>44306</v>
      </c>
      <c r="G186" s="103" t="s">
        <v>460</v>
      </c>
      <c r="H186" s="103" t="s">
        <v>461</v>
      </c>
      <c r="I186" s="211">
        <v>44307</v>
      </c>
      <c r="J186" s="211">
        <v>44307</v>
      </c>
      <c r="K186" s="107" t="str">
        <f t="shared" ca="1" si="3"/>
        <v>Cumplido</v>
      </c>
      <c r="L186" s="205" t="s">
        <v>462</v>
      </c>
      <c r="O186" s="74"/>
      <c r="P186" s="98"/>
    </row>
    <row r="187" spans="1:25" s="70" customFormat="1" ht="59.25" customHeight="1" x14ac:dyDescent="0.25">
      <c r="B187" s="222">
        <v>183</v>
      </c>
      <c r="C187" s="85" t="s">
        <v>463</v>
      </c>
      <c r="D187" s="203">
        <v>47</v>
      </c>
      <c r="E187" s="103" t="s">
        <v>22</v>
      </c>
      <c r="F187" s="215">
        <v>44314</v>
      </c>
      <c r="G187" s="103" t="s">
        <v>442</v>
      </c>
      <c r="H187" s="103"/>
      <c r="I187" s="215"/>
      <c r="J187" s="211"/>
      <c r="K187" s="107" t="str">
        <f t="shared" si="3"/>
        <v/>
      </c>
      <c r="L187" s="205"/>
      <c r="O187" s="74"/>
      <c r="P187" s="98"/>
    </row>
    <row r="188" spans="1:25" s="70" customFormat="1" ht="59.25" customHeight="1" x14ac:dyDescent="0.25">
      <c r="B188" s="222">
        <v>184</v>
      </c>
      <c r="C188" s="85" t="s">
        <v>464</v>
      </c>
      <c r="D188" s="203">
        <v>48</v>
      </c>
      <c r="E188" s="103" t="s">
        <v>22</v>
      </c>
      <c r="F188" s="215">
        <v>44314</v>
      </c>
      <c r="G188" s="103" t="s">
        <v>465</v>
      </c>
      <c r="H188" s="103" t="s">
        <v>466</v>
      </c>
      <c r="I188" s="215">
        <v>44315</v>
      </c>
      <c r="J188" s="215">
        <v>44355</v>
      </c>
      <c r="K188" s="107" t="str">
        <f t="shared" ca="1" si="3"/>
        <v>Cumplido</v>
      </c>
      <c r="L188" s="205" t="s">
        <v>467</v>
      </c>
      <c r="O188" s="74"/>
      <c r="P188" s="98"/>
    </row>
    <row r="189" spans="1:25" s="70" customFormat="1" ht="59.25" customHeight="1" x14ac:dyDescent="0.25">
      <c r="B189" s="222">
        <v>185</v>
      </c>
      <c r="C189" s="85" t="s">
        <v>464</v>
      </c>
      <c r="D189" s="203">
        <v>48</v>
      </c>
      <c r="E189" s="103" t="s">
        <v>22</v>
      </c>
      <c r="F189" s="215">
        <v>44314</v>
      </c>
      <c r="G189" s="103" t="s">
        <v>468</v>
      </c>
      <c r="H189" s="103" t="s">
        <v>469</v>
      </c>
      <c r="I189" s="215">
        <v>44315</v>
      </c>
      <c r="J189" s="211">
        <v>44319</v>
      </c>
      <c r="K189" s="107" t="str">
        <f t="shared" ca="1" si="3"/>
        <v>Cumplido</v>
      </c>
      <c r="L189" s="205" t="s">
        <v>470</v>
      </c>
      <c r="O189" s="74"/>
      <c r="P189" s="98"/>
    </row>
    <row r="190" spans="1:25" s="70" customFormat="1" ht="59.25" customHeight="1" x14ac:dyDescent="0.25">
      <c r="B190" s="222">
        <v>186</v>
      </c>
      <c r="C190" s="85" t="s">
        <v>471</v>
      </c>
      <c r="D190" s="204">
        <v>49</v>
      </c>
      <c r="E190" s="103" t="s">
        <v>22</v>
      </c>
      <c r="F190" s="232">
        <v>44321</v>
      </c>
      <c r="G190" s="103" t="s">
        <v>442</v>
      </c>
      <c r="H190" s="103"/>
      <c r="I190" s="211"/>
      <c r="J190" s="211"/>
      <c r="K190" s="107" t="str">
        <f t="shared" si="3"/>
        <v/>
      </c>
      <c r="L190" s="205"/>
      <c r="O190" s="74"/>
      <c r="P190" s="98"/>
    </row>
    <row r="191" spans="1:25" s="70" customFormat="1" ht="59.25" customHeight="1" x14ac:dyDescent="0.25">
      <c r="B191" s="222">
        <v>187</v>
      </c>
      <c r="C191" s="205" t="s">
        <v>472</v>
      </c>
      <c r="D191" s="233">
        <v>51</v>
      </c>
      <c r="E191" s="103" t="s">
        <v>22</v>
      </c>
      <c r="F191" s="171">
        <v>44328</v>
      </c>
      <c r="G191" s="103" t="s">
        <v>473</v>
      </c>
      <c r="H191" s="103" t="s">
        <v>474</v>
      </c>
      <c r="I191" s="215">
        <v>44328</v>
      </c>
      <c r="J191" s="211">
        <v>44328</v>
      </c>
      <c r="K191" s="107" t="str">
        <f t="shared" ca="1" si="3"/>
        <v>Cumplido</v>
      </c>
      <c r="L191" s="205" t="s">
        <v>475</v>
      </c>
      <c r="O191" s="74"/>
      <c r="P191" s="98"/>
    </row>
    <row r="192" spans="1:25" s="70" customFormat="1" ht="59.25" customHeight="1" x14ac:dyDescent="0.25">
      <c r="B192" s="222">
        <v>188</v>
      </c>
      <c r="C192" s="205" t="s">
        <v>472</v>
      </c>
      <c r="D192" s="233">
        <v>51</v>
      </c>
      <c r="E192" s="103" t="s">
        <v>22</v>
      </c>
      <c r="F192" s="171">
        <v>44328</v>
      </c>
      <c r="G192" s="103" t="s">
        <v>476</v>
      </c>
      <c r="H192" s="103" t="s">
        <v>477</v>
      </c>
      <c r="I192" s="215">
        <v>44328</v>
      </c>
      <c r="J192" s="211">
        <v>44330</v>
      </c>
      <c r="K192" s="107" t="str">
        <f t="shared" ca="1" si="3"/>
        <v>Cumplido</v>
      </c>
      <c r="L192" s="205" t="s">
        <v>478</v>
      </c>
      <c r="O192" s="74"/>
      <c r="P192" s="98"/>
    </row>
    <row r="193" spans="2:16" s="70" customFormat="1" ht="59.25" customHeight="1" x14ac:dyDescent="0.25">
      <c r="B193" s="222">
        <v>189</v>
      </c>
      <c r="C193" s="118" t="s">
        <v>479</v>
      </c>
      <c r="D193" s="233">
        <v>52</v>
      </c>
      <c r="E193" s="103" t="s">
        <v>22</v>
      </c>
      <c r="F193" s="171">
        <v>44335</v>
      </c>
      <c r="G193" s="103" t="s">
        <v>480</v>
      </c>
      <c r="H193" s="103" t="s">
        <v>481</v>
      </c>
      <c r="I193" s="215">
        <v>44341</v>
      </c>
      <c r="J193" s="215">
        <v>44341</v>
      </c>
      <c r="K193" s="107" t="str">
        <f t="shared" ca="1" si="3"/>
        <v>Cumplido</v>
      </c>
      <c r="L193" s="205" t="s">
        <v>482</v>
      </c>
      <c r="O193" s="74"/>
      <c r="P193" s="98"/>
    </row>
    <row r="194" spans="2:16" s="70" customFormat="1" ht="113.25" customHeight="1" x14ac:dyDescent="0.25">
      <c r="B194" s="222">
        <v>190</v>
      </c>
      <c r="C194" s="205" t="s">
        <v>483</v>
      </c>
      <c r="D194" s="233">
        <v>53</v>
      </c>
      <c r="E194" s="103" t="s">
        <v>22</v>
      </c>
      <c r="F194" s="171">
        <v>44338</v>
      </c>
      <c r="G194" s="103" t="s">
        <v>484</v>
      </c>
      <c r="H194" s="103" t="s">
        <v>485</v>
      </c>
      <c r="I194" s="211">
        <v>44338</v>
      </c>
      <c r="J194" s="211">
        <v>44340</v>
      </c>
      <c r="K194" s="107" t="str">
        <f t="shared" ca="1" si="3"/>
        <v>Cumplido</v>
      </c>
      <c r="L194" s="205" t="s">
        <v>486</v>
      </c>
      <c r="O194" s="74"/>
      <c r="P194" s="98"/>
    </row>
    <row r="195" spans="2:16" s="70" customFormat="1" ht="94.5" customHeight="1" x14ac:dyDescent="0.25">
      <c r="B195" s="222">
        <v>191</v>
      </c>
      <c r="C195" s="205" t="s">
        <v>483</v>
      </c>
      <c r="D195" s="233">
        <v>53</v>
      </c>
      <c r="E195" s="103" t="s">
        <v>22</v>
      </c>
      <c r="F195" s="171">
        <v>44338</v>
      </c>
      <c r="G195" s="103" t="s">
        <v>487</v>
      </c>
      <c r="H195" s="103" t="s">
        <v>488</v>
      </c>
      <c r="I195" s="211">
        <v>44339</v>
      </c>
      <c r="J195" s="211">
        <v>44343</v>
      </c>
      <c r="K195" s="107" t="str">
        <f t="shared" ca="1" si="3"/>
        <v>Cumplido</v>
      </c>
      <c r="L195" s="205" t="s">
        <v>489</v>
      </c>
      <c r="O195" s="74"/>
      <c r="P195" s="98"/>
    </row>
    <row r="196" spans="2:16" s="70" customFormat="1" ht="59.25" customHeight="1" x14ac:dyDescent="0.25">
      <c r="B196" s="222">
        <v>192</v>
      </c>
      <c r="C196" s="205" t="s">
        <v>483</v>
      </c>
      <c r="D196" s="233">
        <v>53</v>
      </c>
      <c r="E196" s="103" t="s">
        <v>22</v>
      </c>
      <c r="F196" s="171">
        <v>44338</v>
      </c>
      <c r="G196" s="103" t="s">
        <v>490</v>
      </c>
      <c r="H196" s="103" t="s">
        <v>485</v>
      </c>
      <c r="I196" s="211">
        <v>44339</v>
      </c>
      <c r="J196" s="211">
        <v>44339</v>
      </c>
      <c r="K196" s="107" t="str">
        <f t="shared" ca="1" si="3"/>
        <v>Cumplido</v>
      </c>
      <c r="L196" s="205" t="s">
        <v>491</v>
      </c>
      <c r="O196" s="74"/>
      <c r="P196" s="98"/>
    </row>
    <row r="197" spans="2:16" s="70" customFormat="1" ht="96.75" customHeight="1" x14ac:dyDescent="0.25">
      <c r="B197" s="222">
        <v>193</v>
      </c>
      <c r="C197" s="205" t="s">
        <v>483</v>
      </c>
      <c r="D197" s="233">
        <v>53</v>
      </c>
      <c r="E197" s="103" t="s">
        <v>22</v>
      </c>
      <c r="F197" s="171">
        <v>44338</v>
      </c>
      <c r="G197" s="103" t="s">
        <v>492</v>
      </c>
      <c r="H197" s="103" t="s">
        <v>488</v>
      </c>
      <c r="I197" s="211">
        <v>44339</v>
      </c>
      <c r="J197" s="211">
        <v>44339</v>
      </c>
      <c r="K197" s="107" t="str">
        <f t="shared" ca="1" si="3"/>
        <v>Cumplido</v>
      </c>
      <c r="L197" s="205" t="s">
        <v>493</v>
      </c>
      <c r="O197" s="74"/>
      <c r="P197" s="98"/>
    </row>
    <row r="198" spans="2:16" s="70" customFormat="1" ht="122.25" customHeight="1" x14ac:dyDescent="0.25">
      <c r="B198" s="222">
        <v>194</v>
      </c>
      <c r="C198" s="205" t="s">
        <v>494</v>
      </c>
      <c r="D198" s="233">
        <v>54</v>
      </c>
      <c r="E198" s="103" t="s">
        <v>22</v>
      </c>
      <c r="F198" s="171">
        <v>44339</v>
      </c>
      <c r="G198" s="103" t="s">
        <v>495</v>
      </c>
      <c r="H198" s="103" t="s">
        <v>485</v>
      </c>
      <c r="I198" s="211">
        <v>44339</v>
      </c>
      <c r="J198" s="211">
        <v>44340</v>
      </c>
      <c r="K198" s="107" t="str">
        <f t="shared" ca="1" si="3"/>
        <v>Cumplido</v>
      </c>
      <c r="L198" s="205" t="s">
        <v>486</v>
      </c>
      <c r="O198" s="74"/>
      <c r="P198" s="98"/>
    </row>
    <row r="199" spans="2:16" s="70" customFormat="1" ht="59.25" customHeight="1" x14ac:dyDescent="0.25">
      <c r="B199" s="222">
        <v>195</v>
      </c>
      <c r="C199" s="205" t="s">
        <v>494</v>
      </c>
      <c r="D199" s="233">
        <v>54</v>
      </c>
      <c r="E199" s="103" t="s">
        <v>22</v>
      </c>
      <c r="F199" s="171">
        <v>44339</v>
      </c>
      <c r="G199" s="103" t="s">
        <v>496</v>
      </c>
      <c r="H199" s="103" t="s">
        <v>488</v>
      </c>
      <c r="I199" s="211">
        <v>44340</v>
      </c>
      <c r="J199" s="211" t="s">
        <v>497</v>
      </c>
      <c r="K199" s="107" t="str">
        <f t="shared" ca="1" si="3"/>
        <v>Cumplido</v>
      </c>
      <c r="L199" s="205" t="s">
        <v>498</v>
      </c>
      <c r="O199" s="74"/>
      <c r="P199" s="98"/>
    </row>
    <row r="200" spans="2:16" s="70" customFormat="1" ht="198" customHeight="1" x14ac:dyDescent="0.25">
      <c r="B200" s="222">
        <v>196</v>
      </c>
      <c r="C200" s="205" t="s">
        <v>494</v>
      </c>
      <c r="D200" s="233">
        <v>54</v>
      </c>
      <c r="E200" s="103" t="s">
        <v>22</v>
      </c>
      <c r="F200" s="171">
        <v>44339</v>
      </c>
      <c r="G200" s="103" t="s">
        <v>499</v>
      </c>
      <c r="H200" s="103" t="s">
        <v>500</v>
      </c>
      <c r="I200" s="211">
        <v>44340</v>
      </c>
      <c r="J200" s="211">
        <v>44349</v>
      </c>
      <c r="K200" s="107" t="str">
        <f t="shared" ca="1" si="3"/>
        <v>Cumplido</v>
      </c>
      <c r="L200" s="205" t="s">
        <v>501</v>
      </c>
      <c r="O200" s="74"/>
      <c r="P200" s="98"/>
    </row>
    <row r="201" spans="2:16" s="70" customFormat="1" ht="59.25" customHeight="1" x14ac:dyDescent="0.25">
      <c r="B201" s="222">
        <v>197</v>
      </c>
      <c r="C201" s="205" t="s">
        <v>494</v>
      </c>
      <c r="D201" s="233">
        <v>54</v>
      </c>
      <c r="E201" s="103" t="s">
        <v>22</v>
      </c>
      <c r="F201" s="171">
        <v>44339</v>
      </c>
      <c r="G201" s="103" t="s">
        <v>490</v>
      </c>
      <c r="H201" s="103" t="s">
        <v>485</v>
      </c>
      <c r="I201" s="211">
        <v>44340</v>
      </c>
      <c r="J201" s="211">
        <v>44339</v>
      </c>
      <c r="K201" s="107" t="str">
        <f t="shared" ca="1" si="3"/>
        <v>Cumplido</v>
      </c>
      <c r="L201" s="205" t="s">
        <v>502</v>
      </c>
      <c r="O201" s="74"/>
      <c r="P201" s="98"/>
    </row>
    <row r="202" spans="2:16" s="70" customFormat="1" ht="59.25" customHeight="1" x14ac:dyDescent="0.25">
      <c r="B202" s="222">
        <v>198</v>
      </c>
      <c r="C202" s="205" t="s">
        <v>494</v>
      </c>
      <c r="D202" s="233">
        <v>54</v>
      </c>
      <c r="E202" s="103" t="s">
        <v>22</v>
      </c>
      <c r="F202" s="171">
        <v>44339</v>
      </c>
      <c r="G202" s="103" t="s">
        <v>492</v>
      </c>
      <c r="H202" s="103" t="s">
        <v>488</v>
      </c>
      <c r="I202" s="211">
        <v>44340</v>
      </c>
      <c r="J202" s="211">
        <v>44345</v>
      </c>
      <c r="K202" s="107" t="str">
        <f t="shared" ca="1" si="3"/>
        <v>Cumplido</v>
      </c>
      <c r="L202" s="205" t="s">
        <v>503</v>
      </c>
      <c r="O202" s="74"/>
      <c r="P202" s="98"/>
    </row>
    <row r="203" spans="2:16" s="70" customFormat="1" ht="59.25" customHeight="1" x14ac:dyDescent="0.25">
      <c r="B203" s="222">
        <v>199</v>
      </c>
      <c r="C203" s="205" t="s">
        <v>504</v>
      </c>
      <c r="D203" s="233">
        <v>55</v>
      </c>
      <c r="E203" s="103" t="s">
        <v>22</v>
      </c>
      <c r="F203" s="171">
        <v>44341</v>
      </c>
      <c r="G203" s="103" t="s">
        <v>505</v>
      </c>
      <c r="H203" s="103" t="s">
        <v>340</v>
      </c>
      <c r="I203" s="216">
        <v>44342</v>
      </c>
      <c r="J203" s="216">
        <v>44342</v>
      </c>
      <c r="K203" s="107" t="str">
        <f t="shared" ca="1" si="3"/>
        <v>Cumplido</v>
      </c>
      <c r="L203" s="205" t="s">
        <v>506</v>
      </c>
      <c r="O203" s="74"/>
      <c r="P203" s="98"/>
    </row>
    <row r="204" spans="2:16" s="70" customFormat="1" ht="85.5" customHeight="1" x14ac:dyDescent="0.25">
      <c r="B204" s="222">
        <v>200</v>
      </c>
      <c r="C204" s="205" t="s">
        <v>504</v>
      </c>
      <c r="D204" s="233">
        <v>55</v>
      </c>
      <c r="E204" s="103" t="s">
        <v>22</v>
      </c>
      <c r="F204" s="171">
        <v>44341</v>
      </c>
      <c r="G204" s="103" t="s">
        <v>507</v>
      </c>
      <c r="H204" s="103" t="s">
        <v>508</v>
      </c>
      <c r="I204" s="215">
        <v>44344</v>
      </c>
      <c r="J204" s="215">
        <v>44344</v>
      </c>
      <c r="K204" s="107" t="str">
        <f t="shared" ca="1" si="3"/>
        <v>Cumplido</v>
      </c>
      <c r="L204" s="218" t="s">
        <v>509</v>
      </c>
      <c r="O204" s="74"/>
      <c r="P204" s="98"/>
    </row>
    <row r="205" spans="2:16" s="70" customFormat="1" ht="108" customHeight="1" x14ac:dyDescent="0.25">
      <c r="B205" s="222">
        <v>201</v>
      </c>
      <c r="C205" s="205" t="s">
        <v>504</v>
      </c>
      <c r="D205" s="233">
        <v>55</v>
      </c>
      <c r="E205" s="103" t="s">
        <v>22</v>
      </c>
      <c r="F205" s="171">
        <v>44341</v>
      </c>
      <c r="G205" s="103" t="s">
        <v>510</v>
      </c>
      <c r="H205" s="103" t="s">
        <v>511</v>
      </c>
      <c r="I205" s="216">
        <v>44344</v>
      </c>
      <c r="J205" s="216">
        <v>44396</v>
      </c>
      <c r="K205" s="107" t="str">
        <f t="shared" ca="1" si="3"/>
        <v>Cumplido</v>
      </c>
      <c r="L205" s="219" t="s">
        <v>512</v>
      </c>
      <c r="O205" s="74"/>
      <c r="P205" s="98"/>
    </row>
    <row r="206" spans="2:16" s="70" customFormat="1" ht="59.25" customHeight="1" x14ac:dyDescent="0.25">
      <c r="B206" s="222">
        <v>202</v>
      </c>
      <c r="C206" s="205" t="s">
        <v>513</v>
      </c>
      <c r="D206" s="233">
        <v>56</v>
      </c>
      <c r="E206" s="103" t="s">
        <v>22</v>
      </c>
      <c r="F206" s="171">
        <v>44343</v>
      </c>
      <c r="G206" s="103" t="s">
        <v>514</v>
      </c>
      <c r="H206" s="103"/>
      <c r="I206" s="217"/>
      <c r="J206" s="217"/>
      <c r="K206" s="107" t="str">
        <f t="shared" si="3"/>
        <v/>
      </c>
      <c r="L206" s="207"/>
      <c r="O206" s="74"/>
      <c r="P206" s="98"/>
    </row>
    <row r="207" spans="2:16" s="70" customFormat="1" ht="224.25" customHeight="1" x14ac:dyDescent="0.25">
      <c r="B207" s="222">
        <v>203</v>
      </c>
      <c r="C207" s="206" t="s">
        <v>515</v>
      </c>
      <c r="D207" s="233">
        <v>57</v>
      </c>
      <c r="E207" s="103" t="s">
        <v>22</v>
      </c>
      <c r="F207" s="171">
        <v>44345</v>
      </c>
      <c r="G207" s="103" t="s">
        <v>516</v>
      </c>
      <c r="H207" s="103" t="s">
        <v>517</v>
      </c>
      <c r="I207" s="215">
        <v>44347</v>
      </c>
      <c r="J207" s="215">
        <v>44385</v>
      </c>
      <c r="K207" s="107" t="str">
        <f t="shared" ca="1" si="3"/>
        <v>Cumplido</v>
      </c>
      <c r="L207" s="220" t="s">
        <v>518</v>
      </c>
      <c r="O207" s="74"/>
      <c r="P207" s="98"/>
    </row>
    <row r="208" spans="2:16" s="70" customFormat="1" ht="84.75" customHeight="1" x14ac:dyDescent="0.25">
      <c r="B208" s="222">
        <v>204</v>
      </c>
      <c r="C208" s="206" t="s">
        <v>515</v>
      </c>
      <c r="D208" s="233">
        <v>57</v>
      </c>
      <c r="E208" s="103" t="s">
        <v>22</v>
      </c>
      <c r="F208" s="171">
        <v>44345</v>
      </c>
      <c r="G208" s="103" t="s">
        <v>519</v>
      </c>
      <c r="H208" s="103" t="s">
        <v>488</v>
      </c>
      <c r="I208" s="215">
        <v>44348</v>
      </c>
      <c r="J208" s="215">
        <v>44349</v>
      </c>
      <c r="K208" s="107" t="str">
        <f t="shared" ref="K208:K271" ca="1" si="4">IF(I208="","",IF(I208&lt;P$4,IF(J208="","Atrasado","Cumplido"),IF(J208="","En curso","Cumplido")))</f>
        <v>Cumplido</v>
      </c>
      <c r="L208" s="221" t="s">
        <v>520</v>
      </c>
      <c r="O208" s="74"/>
      <c r="P208" s="98"/>
    </row>
    <row r="209" spans="2:16" s="70" customFormat="1" ht="89.25" customHeight="1" x14ac:dyDescent="0.25">
      <c r="B209" s="222">
        <v>205</v>
      </c>
      <c r="C209" s="205" t="s">
        <v>515</v>
      </c>
      <c r="D209" s="233">
        <v>57</v>
      </c>
      <c r="E209" s="103" t="s">
        <v>22</v>
      </c>
      <c r="F209" s="171">
        <v>44345</v>
      </c>
      <c r="G209" s="103" t="s">
        <v>521</v>
      </c>
      <c r="H209" s="103" t="s">
        <v>522</v>
      </c>
      <c r="I209" s="215">
        <v>44348</v>
      </c>
      <c r="J209" s="217">
        <v>44351</v>
      </c>
      <c r="K209" s="107" t="str">
        <f t="shared" ca="1" si="4"/>
        <v>Cumplido</v>
      </c>
      <c r="L209" s="220" t="s">
        <v>523</v>
      </c>
      <c r="O209" s="74"/>
      <c r="P209" s="98"/>
    </row>
    <row r="210" spans="2:16" s="70" customFormat="1" ht="59.25" customHeight="1" x14ac:dyDescent="0.25">
      <c r="B210" s="222">
        <v>206</v>
      </c>
      <c r="C210" s="207" t="s">
        <v>504</v>
      </c>
      <c r="D210" s="233">
        <v>58</v>
      </c>
      <c r="E210" s="103" t="s">
        <v>22</v>
      </c>
      <c r="F210" s="171">
        <v>44348</v>
      </c>
      <c r="G210" s="103" t="s">
        <v>524</v>
      </c>
      <c r="H210" s="103" t="s">
        <v>525</v>
      </c>
      <c r="I210" s="215">
        <v>44355</v>
      </c>
      <c r="J210" s="217">
        <v>44355</v>
      </c>
      <c r="K210" s="107" t="str">
        <f t="shared" ca="1" si="4"/>
        <v>Cumplido</v>
      </c>
      <c r="L210" s="220" t="s">
        <v>526</v>
      </c>
      <c r="O210" s="74"/>
      <c r="P210" s="98"/>
    </row>
    <row r="211" spans="2:16" s="70" customFormat="1" ht="59.25" customHeight="1" x14ac:dyDescent="0.25">
      <c r="B211" s="222">
        <v>207</v>
      </c>
      <c r="C211" s="205" t="s">
        <v>527</v>
      </c>
      <c r="D211" s="233">
        <v>59</v>
      </c>
      <c r="E211" s="103" t="s">
        <v>22</v>
      </c>
      <c r="F211" s="171">
        <v>44349</v>
      </c>
      <c r="G211" s="103" t="s">
        <v>528</v>
      </c>
      <c r="H211" s="103" t="s">
        <v>529</v>
      </c>
      <c r="I211" s="215">
        <v>44349</v>
      </c>
      <c r="J211" s="217">
        <v>44353</v>
      </c>
      <c r="K211" s="107" t="str">
        <f t="shared" ca="1" si="4"/>
        <v>Cumplido</v>
      </c>
      <c r="L211" s="220" t="s">
        <v>530</v>
      </c>
      <c r="O211" s="74"/>
      <c r="P211" s="98"/>
    </row>
    <row r="212" spans="2:16" s="70" customFormat="1" ht="59.25" customHeight="1" x14ac:dyDescent="0.25">
      <c r="B212" s="222">
        <v>208</v>
      </c>
      <c r="C212" s="205" t="s">
        <v>531</v>
      </c>
      <c r="D212" s="233">
        <v>60</v>
      </c>
      <c r="E212" s="103" t="s">
        <v>22</v>
      </c>
      <c r="F212" s="171">
        <v>44351</v>
      </c>
      <c r="G212" s="103" t="s">
        <v>532</v>
      </c>
      <c r="H212" s="103" t="s">
        <v>517</v>
      </c>
      <c r="I212" s="208">
        <v>44357</v>
      </c>
      <c r="J212" s="208">
        <v>44357</v>
      </c>
      <c r="K212" s="107" t="str">
        <f t="shared" ca="1" si="4"/>
        <v>Cumplido</v>
      </c>
      <c r="L212" s="205" t="s">
        <v>533</v>
      </c>
      <c r="O212" s="74"/>
      <c r="P212" s="98"/>
    </row>
    <row r="213" spans="2:16" s="70" customFormat="1" ht="59.25" customHeight="1" x14ac:dyDescent="0.25">
      <c r="B213" s="222">
        <v>209</v>
      </c>
      <c r="C213" s="205" t="s">
        <v>534</v>
      </c>
      <c r="D213" s="233">
        <v>60</v>
      </c>
      <c r="E213" s="103" t="s">
        <v>22</v>
      </c>
      <c r="F213" s="171">
        <v>44351</v>
      </c>
      <c r="G213" s="103" t="s">
        <v>535</v>
      </c>
      <c r="H213" s="103" t="s">
        <v>536</v>
      </c>
      <c r="I213" s="208">
        <v>44357</v>
      </c>
      <c r="J213" s="208">
        <v>44357</v>
      </c>
      <c r="K213" s="107" t="str">
        <f t="shared" ca="1" si="4"/>
        <v>Cumplido</v>
      </c>
      <c r="L213" s="193" t="s">
        <v>537</v>
      </c>
      <c r="O213" s="74"/>
      <c r="P213" s="98"/>
    </row>
    <row r="214" spans="2:16" s="70" customFormat="1" ht="59.25" customHeight="1" x14ac:dyDescent="0.25">
      <c r="B214" s="222">
        <v>210</v>
      </c>
      <c r="C214" s="205" t="s">
        <v>534</v>
      </c>
      <c r="D214" s="233">
        <v>61</v>
      </c>
      <c r="E214" s="103" t="s">
        <v>22</v>
      </c>
      <c r="F214" s="209">
        <v>44353</v>
      </c>
      <c r="G214" s="103" t="s">
        <v>538</v>
      </c>
      <c r="H214" s="103"/>
      <c r="I214" s="211"/>
      <c r="J214" s="211"/>
      <c r="K214" s="107" t="str">
        <f t="shared" si="4"/>
        <v/>
      </c>
      <c r="L214" s="205"/>
      <c r="O214" s="74"/>
      <c r="P214" s="98"/>
    </row>
    <row r="215" spans="2:16" s="70" customFormat="1" ht="59.25" customHeight="1" x14ac:dyDescent="0.25">
      <c r="B215" s="222">
        <v>211</v>
      </c>
      <c r="C215" s="192" t="s">
        <v>539</v>
      </c>
      <c r="D215" s="202">
        <v>63</v>
      </c>
      <c r="E215" s="103" t="s">
        <v>22</v>
      </c>
      <c r="F215" s="209">
        <v>44355</v>
      </c>
      <c r="G215" s="103" t="s">
        <v>538</v>
      </c>
      <c r="H215" s="103"/>
      <c r="I215" s="211"/>
      <c r="J215" s="211"/>
      <c r="K215" s="107" t="str">
        <f t="shared" si="4"/>
        <v/>
      </c>
      <c r="L215" s="205"/>
      <c r="O215" s="74"/>
      <c r="P215" s="98"/>
    </row>
    <row r="216" spans="2:16" s="70" customFormat="1" ht="59.25" customHeight="1" x14ac:dyDescent="0.25">
      <c r="B216" s="222">
        <v>212</v>
      </c>
      <c r="C216" s="205" t="s">
        <v>540</v>
      </c>
      <c r="D216" s="233">
        <v>64</v>
      </c>
      <c r="E216" s="103" t="s">
        <v>22</v>
      </c>
      <c r="F216" s="171">
        <v>44356</v>
      </c>
      <c r="G216" s="103" t="s">
        <v>538</v>
      </c>
      <c r="H216" s="103"/>
      <c r="I216" s="211"/>
      <c r="J216" s="211"/>
      <c r="K216" s="107" t="str">
        <f t="shared" si="4"/>
        <v/>
      </c>
      <c r="L216" s="205"/>
      <c r="O216" s="74"/>
      <c r="P216" s="98"/>
    </row>
    <row r="217" spans="2:16" s="70" customFormat="1" ht="59.25" customHeight="1" x14ac:dyDescent="0.25">
      <c r="B217" s="222">
        <v>213</v>
      </c>
      <c r="C217" s="192" t="s">
        <v>540</v>
      </c>
      <c r="D217" s="234">
        <v>65</v>
      </c>
      <c r="E217" s="103" t="s">
        <v>22</v>
      </c>
      <c r="F217" s="209">
        <v>44362</v>
      </c>
      <c r="G217" s="103" t="s">
        <v>541</v>
      </c>
      <c r="H217" s="103" t="s">
        <v>542</v>
      </c>
      <c r="I217" s="209">
        <v>44364</v>
      </c>
      <c r="J217" s="209">
        <v>44364</v>
      </c>
      <c r="K217" s="107" t="str">
        <f t="shared" ca="1" si="4"/>
        <v>Cumplido</v>
      </c>
      <c r="L217" s="205" t="s">
        <v>543</v>
      </c>
      <c r="O217" s="74"/>
      <c r="P217" s="98"/>
    </row>
    <row r="218" spans="2:16" s="70" customFormat="1" ht="59.25" customHeight="1" x14ac:dyDescent="0.25">
      <c r="B218" s="222">
        <v>214</v>
      </c>
      <c r="C218" s="192" t="s">
        <v>540</v>
      </c>
      <c r="D218" s="234">
        <v>65</v>
      </c>
      <c r="E218" s="103" t="s">
        <v>22</v>
      </c>
      <c r="F218" s="209">
        <v>44362</v>
      </c>
      <c r="G218" s="103" t="s">
        <v>544</v>
      </c>
      <c r="H218" s="103" t="s">
        <v>542</v>
      </c>
      <c r="I218" s="209">
        <v>44369</v>
      </c>
      <c r="J218" s="209">
        <v>44369</v>
      </c>
      <c r="K218" s="107" t="str">
        <f t="shared" ca="1" si="4"/>
        <v>Cumplido</v>
      </c>
      <c r="L218" s="118"/>
      <c r="O218" s="74"/>
      <c r="P218" s="98"/>
    </row>
    <row r="219" spans="2:16" s="70" customFormat="1" ht="59.25" customHeight="1" x14ac:dyDescent="0.25">
      <c r="B219" s="222">
        <v>215</v>
      </c>
      <c r="C219" s="192" t="s">
        <v>545</v>
      </c>
      <c r="D219" s="234">
        <v>66</v>
      </c>
      <c r="E219" s="103" t="s">
        <v>22</v>
      </c>
      <c r="F219" s="210">
        <v>44363</v>
      </c>
      <c r="G219" s="103" t="s">
        <v>514</v>
      </c>
      <c r="H219" s="103"/>
      <c r="I219" s="209"/>
      <c r="J219" s="211"/>
      <c r="K219" s="107" t="str">
        <f t="shared" si="4"/>
        <v/>
      </c>
      <c r="L219" s="205"/>
      <c r="O219" s="74"/>
      <c r="P219" s="98"/>
    </row>
    <row r="220" spans="2:16" s="70" customFormat="1" ht="59.25" customHeight="1" x14ac:dyDescent="0.25">
      <c r="B220" s="222">
        <v>216</v>
      </c>
      <c r="C220" s="118" t="s">
        <v>546</v>
      </c>
      <c r="D220" s="202">
        <v>67</v>
      </c>
      <c r="E220" s="103" t="s">
        <v>22</v>
      </c>
      <c r="F220" s="209">
        <v>44369</v>
      </c>
      <c r="G220" s="103" t="s">
        <v>547</v>
      </c>
      <c r="H220" s="103" t="s">
        <v>542</v>
      </c>
      <c r="I220" s="215">
        <v>44370</v>
      </c>
      <c r="J220" s="215">
        <v>44370</v>
      </c>
      <c r="K220" s="107" t="str">
        <f t="shared" ca="1" si="4"/>
        <v>Cumplido</v>
      </c>
      <c r="L220" s="205" t="s">
        <v>548</v>
      </c>
      <c r="O220" s="74"/>
      <c r="P220" s="98"/>
    </row>
    <row r="221" spans="2:16" s="70" customFormat="1" ht="59.25" customHeight="1" x14ac:dyDescent="0.25">
      <c r="B221" s="222">
        <v>217</v>
      </c>
      <c r="C221" s="192" t="s">
        <v>549</v>
      </c>
      <c r="D221" s="202">
        <v>68</v>
      </c>
      <c r="E221" s="103" t="s">
        <v>22</v>
      </c>
      <c r="F221" s="209">
        <v>44370</v>
      </c>
      <c r="G221" s="103" t="s">
        <v>550</v>
      </c>
      <c r="H221" s="103" t="s">
        <v>551</v>
      </c>
      <c r="I221" s="215">
        <v>44370</v>
      </c>
      <c r="J221" s="215">
        <v>44370</v>
      </c>
      <c r="K221" s="107" t="str">
        <f t="shared" ca="1" si="4"/>
        <v>Cumplido</v>
      </c>
      <c r="L221" s="205" t="s">
        <v>552</v>
      </c>
      <c r="O221" s="74"/>
      <c r="P221" s="98"/>
    </row>
    <row r="222" spans="2:16" s="70" customFormat="1" ht="59.25" customHeight="1" x14ac:dyDescent="0.25">
      <c r="B222" s="222">
        <v>218</v>
      </c>
      <c r="C222" s="118" t="s">
        <v>553</v>
      </c>
      <c r="D222" s="202">
        <v>69</v>
      </c>
      <c r="E222" s="103" t="s">
        <v>22</v>
      </c>
      <c r="F222" s="209">
        <v>44376</v>
      </c>
      <c r="G222" s="103" t="s">
        <v>554</v>
      </c>
      <c r="H222" s="103" t="s">
        <v>542</v>
      </c>
      <c r="I222" s="211">
        <v>44377</v>
      </c>
      <c r="J222" s="211">
        <v>44377</v>
      </c>
      <c r="K222" s="107" t="str">
        <f t="shared" ca="1" si="4"/>
        <v>Cumplido</v>
      </c>
      <c r="L222" s="212"/>
      <c r="O222" s="74"/>
      <c r="P222" s="98"/>
    </row>
    <row r="223" spans="2:16" s="70" customFormat="1" ht="59.25" customHeight="1" x14ac:dyDescent="0.25">
      <c r="B223" s="222">
        <v>219</v>
      </c>
      <c r="C223" s="118" t="s">
        <v>553</v>
      </c>
      <c r="D223" s="202">
        <v>69</v>
      </c>
      <c r="E223" s="103" t="s">
        <v>22</v>
      </c>
      <c r="F223" s="209">
        <v>44376</v>
      </c>
      <c r="G223" s="103" t="s">
        <v>555</v>
      </c>
      <c r="H223" s="103" t="s">
        <v>316</v>
      </c>
      <c r="I223" s="211">
        <v>44377</v>
      </c>
      <c r="J223" s="211">
        <v>44377</v>
      </c>
      <c r="K223" s="107" t="str">
        <f t="shared" ca="1" si="4"/>
        <v>Cumplido</v>
      </c>
      <c r="L223" s="212"/>
      <c r="O223" s="74"/>
      <c r="P223" s="98"/>
    </row>
    <row r="224" spans="2:16" s="70" customFormat="1" ht="59.25" customHeight="1" x14ac:dyDescent="0.25">
      <c r="B224" s="222">
        <v>220</v>
      </c>
      <c r="C224" s="118" t="s">
        <v>556</v>
      </c>
      <c r="D224" s="202">
        <v>70</v>
      </c>
      <c r="E224" s="103" t="s">
        <v>22</v>
      </c>
      <c r="F224" s="209">
        <v>44383</v>
      </c>
      <c r="G224" s="103" t="s">
        <v>557</v>
      </c>
      <c r="H224" s="103" t="s">
        <v>477</v>
      </c>
      <c r="I224" s="211">
        <v>44386</v>
      </c>
      <c r="J224" s="211">
        <v>44385</v>
      </c>
      <c r="K224" s="107" t="str">
        <f t="shared" ca="1" si="4"/>
        <v>Cumplido</v>
      </c>
      <c r="L224" s="205" t="s">
        <v>558</v>
      </c>
      <c r="O224" s="74"/>
      <c r="P224" s="98"/>
    </row>
    <row r="225" spans="2:16" s="70" customFormat="1" ht="59.25" customHeight="1" x14ac:dyDescent="0.25">
      <c r="B225" s="222">
        <v>221</v>
      </c>
      <c r="C225" s="118" t="s">
        <v>556</v>
      </c>
      <c r="D225" s="202">
        <v>70</v>
      </c>
      <c r="E225" s="103" t="s">
        <v>22</v>
      </c>
      <c r="F225" s="209">
        <v>44383</v>
      </c>
      <c r="G225" s="103" t="s">
        <v>559</v>
      </c>
      <c r="H225" s="103" t="s">
        <v>477</v>
      </c>
      <c r="I225" s="210">
        <v>44383</v>
      </c>
      <c r="J225" s="209">
        <v>44383</v>
      </c>
      <c r="K225" s="107" t="str">
        <f t="shared" ca="1" si="4"/>
        <v>Cumplido</v>
      </c>
      <c r="L225" s="205" t="s">
        <v>560</v>
      </c>
      <c r="O225" s="74"/>
      <c r="P225" s="98"/>
    </row>
    <row r="226" spans="2:16" s="70" customFormat="1" ht="59.25" customHeight="1" x14ac:dyDescent="0.25">
      <c r="B226" s="222">
        <v>222</v>
      </c>
      <c r="C226" s="118" t="s">
        <v>561</v>
      </c>
      <c r="D226" s="213">
        <v>71</v>
      </c>
      <c r="E226" s="103" t="s">
        <v>22</v>
      </c>
      <c r="F226" s="209">
        <v>44390</v>
      </c>
      <c r="G226" s="103" t="s">
        <v>562</v>
      </c>
      <c r="H226" s="103" t="s">
        <v>563</v>
      </c>
      <c r="I226" s="209">
        <v>44391</v>
      </c>
      <c r="J226" s="209">
        <v>44391</v>
      </c>
      <c r="K226" s="107" t="str">
        <f t="shared" ca="1" si="4"/>
        <v>Cumplido</v>
      </c>
      <c r="L226" s="205" t="s">
        <v>564</v>
      </c>
      <c r="O226" s="74"/>
      <c r="P226" s="98"/>
    </row>
    <row r="227" spans="2:16" s="70" customFormat="1" ht="59.25" customHeight="1" x14ac:dyDescent="0.25">
      <c r="B227" s="222">
        <v>223</v>
      </c>
      <c r="C227" s="118" t="s">
        <v>561</v>
      </c>
      <c r="D227" s="202">
        <v>71</v>
      </c>
      <c r="E227" s="103" t="s">
        <v>22</v>
      </c>
      <c r="F227" s="209">
        <v>44390</v>
      </c>
      <c r="G227" s="103" t="s">
        <v>565</v>
      </c>
      <c r="H227" s="103" t="s">
        <v>477</v>
      </c>
      <c r="I227" s="210">
        <v>44396</v>
      </c>
      <c r="J227" s="209">
        <v>44396</v>
      </c>
      <c r="K227" s="107" t="str">
        <f t="shared" ca="1" si="4"/>
        <v>Cumplido</v>
      </c>
      <c r="L227" s="205" t="s">
        <v>566</v>
      </c>
      <c r="O227" s="74"/>
      <c r="P227" s="98"/>
    </row>
    <row r="228" spans="2:16" s="70" customFormat="1" ht="59.25" customHeight="1" x14ac:dyDescent="0.25">
      <c r="B228" s="222">
        <v>224</v>
      </c>
      <c r="C228" s="85" t="s">
        <v>237</v>
      </c>
      <c r="D228" s="202">
        <v>72</v>
      </c>
      <c r="E228" s="103" t="s">
        <v>22</v>
      </c>
      <c r="F228" s="209">
        <v>44391</v>
      </c>
      <c r="G228" s="103" t="s">
        <v>567</v>
      </c>
      <c r="H228" s="103" t="s">
        <v>568</v>
      </c>
      <c r="I228" s="215">
        <v>44396</v>
      </c>
      <c r="J228" s="211">
        <v>44396</v>
      </c>
      <c r="K228" s="107" t="str">
        <f t="shared" ca="1" si="4"/>
        <v>Cumplido</v>
      </c>
      <c r="L228" s="118" t="s">
        <v>569</v>
      </c>
      <c r="O228" s="74"/>
      <c r="P228" s="98"/>
    </row>
    <row r="229" spans="2:16" s="70" customFormat="1" ht="85.5" customHeight="1" x14ac:dyDescent="0.25">
      <c r="B229" s="222">
        <v>225</v>
      </c>
      <c r="C229" s="118" t="s">
        <v>570</v>
      </c>
      <c r="D229" s="202">
        <v>74</v>
      </c>
      <c r="E229" s="103" t="s">
        <v>22</v>
      </c>
      <c r="F229" s="211">
        <v>44407</v>
      </c>
      <c r="G229" s="103" t="s">
        <v>571</v>
      </c>
      <c r="H229" s="103" t="s">
        <v>329</v>
      </c>
      <c r="I229" s="215">
        <v>44412</v>
      </c>
      <c r="J229" s="211">
        <v>44413</v>
      </c>
      <c r="K229" s="107" t="str">
        <f t="shared" ca="1" si="4"/>
        <v>Cumplido</v>
      </c>
      <c r="L229" s="205" t="s">
        <v>572</v>
      </c>
      <c r="O229" s="74"/>
      <c r="P229" s="98"/>
    </row>
    <row r="230" spans="2:16" s="70" customFormat="1" ht="198" customHeight="1" x14ac:dyDescent="0.25">
      <c r="B230" s="222">
        <v>226</v>
      </c>
      <c r="C230" s="235" t="s">
        <v>570</v>
      </c>
      <c r="D230" s="202">
        <v>74</v>
      </c>
      <c r="E230" s="103" t="s">
        <v>22</v>
      </c>
      <c r="F230" s="211">
        <v>44407</v>
      </c>
      <c r="G230" s="103" t="s">
        <v>573</v>
      </c>
      <c r="H230" s="103" t="s">
        <v>329</v>
      </c>
      <c r="I230" s="215">
        <v>44412</v>
      </c>
      <c r="J230" s="211">
        <v>44449</v>
      </c>
      <c r="K230" s="107" t="str">
        <f t="shared" ca="1" si="4"/>
        <v>Cumplido</v>
      </c>
      <c r="L230" s="205" t="s">
        <v>574</v>
      </c>
      <c r="O230" s="74"/>
      <c r="P230" s="98"/>
    </row>
    <row r="231" spans="2:16" s="70" customFormat="1" ht="59.25" customHeight="1" x14ac:dyDescent="0.25">
      <c r="B231" s="222">
        <v>227</v>
      </c>
      <c r="C231" s="235" t="s">
        <v>570</v>
      </c>
      <c r="D231" s="202">
        <v>74</v>
      </c>
      <c r="E231" s="103" t="s">
        <v>22</v>
      </c>
      <c r="F231" s="211">
        <v>44407</v>
      </c>
      <c r="G231" s="103" t="s">
        <v>575</v>
      </c>
      <c r="H231" s="103" t="s">
        <v>576</v>
      </c>
      <c r="I231" s="215">
        <v>44412</v>
      </c>
      <c r="J231" s="211">
        <v>44412</v>
      </c>
      <c r="K231" s="107" t="str">
        <f t="shared" ca="1" si="4"/>
        <v>Cumplido</v>
      </c>
      <c r="L231" s="205" t="s">
        <v>577</v>
      </c>
      <c r="O231" s="74"/>
      <c r="P231" s="98"/>
    </row>
    <row r="232" spans="2:16" s="70" customFormat="1" ht="103.5" customHeight="1" x14ac:dyDescent="0.25">
      <c r="B232" s="222">
        <v>228</v>
      </c>
      <c r="C232" s="118" t="s">
        <v>578</v>
      </c>
      <c r="D232" s="202">
        <v>75</v>
      </c>
      <c r="E232" s="103" t="s">
        <v>22</v>
      </c>
      <c r="F232" s="210">
        <v>44428</v>
      </c>
      <c r="G232" s="103" t="s">
        <v>579</v>
      </c>
      <c r="H232" s="103" t="s">
        <v>580</v>
      </c>
      <c r="I232" s="215">
        <v>44433</v>
      </c>
      <c r="J232" s="211">
        <v>44438</v>
      </c>
      <c r="K232" s="107" t="str">
        <f t="shared" ca="1" si="4"/>
        <v>Cumplido</v>
      </c>
      <c r="L232" s="205" t="s">
        <v>581</v>
      </c>
      <c r="O232" s="74"/>
      <c r="P232" s="98"/>
    </row>
    <row r="233" spans="2:16" s="70" customFormat="1" ht="59.25" customHeight="1" x14ac:dyDescent="0.25">
      <c r="B233" s="222">
        <v>229</v>
      </c>
      <c r="C233" s="118" t="s">
        <v>578</v>
      </c>
      <c r="D233" s="202">
        <v>75</v>
      </c>
      <c r="E233" s="103" t="s">
        <v>22</v>
      </c>
      <c r="F233" s="210">
        <v>44428</v>
      </c>
      <c r="G233" s="103" t="s">
        <v>582</v>
      </c>
      <c r="H233" s="103" t="s">
        <v>203</v>
      </c>
      <c r="I233" s="217">
        <v>44433</v>
      </c>
      <c r="J233" s="211"/>
      <c r="K233" s="107" t="str">
        <f t="shared" ca="1" si="4"/>
        <v>Atrasado</v>
      </c>
      <c r="L233" s="205" t="s">
        <v>583</v>
      </c>
      <c r="O233" s="74"/>
      <c r="P233" s="98"/>
    </row>
    <row r="234" spans="2:16" s="70" customFormat="1" ht="59.25" customHeight="1" x14ac:dyDescent="0.25">
      <c r="B234" s="222">
        <v>230</v>
      </c>
      <c r="C234" s="118" t="s">
        <v>578</v>
      </c>
      <c r="D234" s="202">
        <v>75</v>
      </c>
      <c r="E234" s="103" t="s">
        <v>22</v>
      </c>
      <c r="F234" s="210">
        <v>44428</v>
      </c>
      <c r="G234" s="103" t="s">
        <v>584</v>
      </c>
      <c r="H234" s="103" t="s">
        <v>585</v>
      </c>
      <c r="I234" s="217">
        <v>44433</v>
      </c>
      <c r="J234" s="211"/>
      <c r="K234" s="107" t="str">
        <f t="shared" ca="1" si="4"/>
        <v>Atrasado</v>
      </c>
      <c r="L234" s="205"/>
      <c r="O234" s="74"/>
      <c r="P234" s="98"/>
    </row>
    <row r="235" spans="2:16" s="70" customFormat="1" ht="59.25" customHeight="1" x14ac:dyDescent="0.25">
      <c r="B235" s="222">
        <v>231</v>
      </c>
      <c r="C235" s="118" t="s">
        <v>578</v>
      </c>
      <c r="D235" s="202">
        <v>75</v>
      </c>
      <c r="E235" s="103" t="s">
        <v>22</v>
      </c>
      <c r="F235" s="210">
        <v>44428</v>
      </c>
      <c r="G235" s="103" t="s">
        <v>586</v>
      </c>
      <c r="H235" s="103" t="s">
        <v>329</v>
      </c>
      <c r="I235" s="215">
        <v>44428</v>
      </c>
      <c r="J235" s="215">
        <v>44428</v>
      </c>
      <c r="K235" s="107" t="str">
        <f t="shared" ca="1" si="4"/>
        <v>Cumplido</v>
      </c>
      <c r="L235" s="205" t="s">
        <v>587</v>
      </c>
      <c r="O235" s="74"/>
      <c r="P235" s="98"/>
    </row>
    <row r="236" spans="2:16" s="70" customFormat="1" ht="97.5" customHeight="1" x14ac:dyDescent="0.25">
      <c r="B236" s="222">
        <v>232</v>
      </c>
      <c r="C236" s="118" t="s">
        <v>578</v>
      </c>
      <c r="D236" s="202">
        <v>75</v>
      </c>
      <c r="E236" s="103" t="s">
        <v>22</v>
      </c>
      <c r="F236" s="210">
        <v>44428</v>
      </c>
      <c r="G236" s="103" t="s">
        <v>588</v>
      </c>
      <c r="H236" s="103" t="s">
        <v>589</v>
      </c>
      <c r="I236" s="215">
        <v>44432</v>
      </c>
      <c r="J236" s="211">
        <v>44438</v>
      </c>
      <c r="K236" s="107" t="str">
        <f t="shared" ca="1" si="4"/>
        <v>Cumplido</v>
      </c>
      <c r="L236" s="205" t="s">
        <v>590</v>
      </c>
      <c r="O236" s="74"/>
      <c r="P236" s="98"/>
    </row>
    <row r="237" spans="2:16" s="70" customFormat="1" ht="59.25" customHeight="1" x14ac:dyDescent="0.25">
      <c r="B237" s="222">
        <v>233</v>
      </c>
      <c r="C237" s="118" t="s">
        <v>578</v>
      </c>
      <c r="D237" s="202">
        <v>75</v>
      </c>
      <c r="E237" s="103" t="s">
        <v>22</v>
      </c>
      <c r="F237" s="210">
        <v>44428</v>
      </c>
      <c r="G237" s="103" t="s">
        <v>591</v>
      </c>
      <c r="H237" s="103" t="s">
        <v>592</v>
      </c>
      <c r="I237" s="217">
        <v>44433</v>
      </c>
      <c r="J237" s="211">
        <v>44448</v>
      </c>
      <c r="K237" s="107" t="str">
        <f t="shared" ca="1" si="4"/>
        <v>Cumplido</v>
      </c>
      <c r="L237" s="205" t="s">
        <v>593</v>
      </c>
      <c r="O237" s="74"/>
      <c r="P237" s="98"/>
    </row>
    <row r="238" spans="2:16" s="70" customFormat="1" ht="59.25" customHeight="1" x14ac:dyDescent="0.25">
      <c r="B238" s="222">
        <v>234</v>
      </c>
      <c r="C238" s="118" t="s">
        <v>578</v>
      </c>
      <c r="D238" s="202">
        <v>75</v>
      </c>
      <c r="E238" s="103" t="s">
        <v>22</v>
      </c>
      <c r="F238" s="210">
        <v>44428</v>
      </c>
      <c r="G238" s="103" t="s">
        <v>594</v>
      </c>
      <c r="H238" s="103" t="s">
        <v>589</v>
      </c>
      <c r="I238" s="217">
        <v>44435</v>
      </c>
      <c r="J238" s="211">
        <v>44448</v>
      </c>
      <c r="K238" s="107" t="str">
        <f t="shared" ca="1" si="4"/>
        <v>Cumplido</v>
      </c>
      <c r="L238" s="205" t="s">
        <v>595</v>
      </c>
      <c r="O238" s="74"/>
      <c r="P238" s="98"/>
    </row>
    <row r="239" spans="2:16" s="70" customFormat="1" ht="180" x14ac:dyDescent="0.25">
      <c r="B239" s="222">
        <v>235</v>
      </c>
      <c r="C239" s="118" t="s">
        <v>578</v>
      </c>
      <c r="D239" s="202">
        <v>75</v>
      </c>
      <c r="E239" s="103" t="s">
        <v>22</v>
      </c>
      <c r="F239" s="210">
        <v>44428</v>
      </c>
      <c r="G239" s="103" t="s">
        <v>596</v>
      </c>
      <c r="H239" s="103" t="s">
        <v>592</v>
      </c>
      <c r="I239" s="217">
        <v>44438</v>
      </c>
      <c r="J239" s="211">
        <v>44449</v>
      </c>
      <c r="K239" s="107" t="str">
        <f ca="1">IF(I239="","",IF(I239&lt;P$4,IF(J239="","Atrasado","Cumplido"),IF(J239="","En curso","Cumplido")))</f>
        <v>Cumplido</v>
      </c>
      <c r="L239" s="205" t="s">
        <v>597</v>
      </c>
      <c r="O239" s="74"/>
      <c r="P239" s="98"/>
    </row>
    <row r="240" spans="2:16" s="70" customFormat="1" ht="59.25" customHeight="1" x14ac:dyDescent="0.25">
      <c r="B240" s="222">
        <v>236</v>
      </c>
      <c r="C240" s="118" t="s">
        <v>578</v>
      </c>
      <c r="D240" s="202">
        <v>75</v>
      </c>
      <c r="E240" s="103" t="s">
        <v>22</v>
      </c>
      <c r="F240" s="210">
        <v>44428</v>
      </c>
      <c r="G240" s="103" t="s">
        <v>598</v>
      </c>
      <c r="H240" s="103" t="s">
        <v>599</v>
      </c>
      <c r="I240" s="217">
        <v>44435</v>
      </c>
      <c r="J240" s="211">
        <v>44435</v>
      </c>
      <c r="K240" s="107" t="str">
        <f t="shared" ref="K240:K241" ca="1" si="5">IF(I240="","",IF(I240&lt;P$4,IF(J240="","Atrasado","Cumplido"),IF(J240="","En curso","Cumplido")))</f>
        <v>Cumplido</v>
      </c>
      <c r="L240" s="205" t="s">
        <v>600</v>
      </c>
      <c r="O240" s="74"/>
    </row>
    <row r="241" spans="1:25" s="70" customFormat="1" ht="59.25" customHeight="1" x14ac:dyDescent="0.25">
      <c r="B241" s="222">
        <v>237</v>
      </c>
      <c r="C241" s="118" t="s">
        <v>578</v>
      </c>
      <c r="D241" s="202">
        <v>75</v>
      </c>
      <c r="E241" s="103" t="s">
        <v>22</v>
      </c>
      <c r="F241" s="210">
        <v>44428</v>
      </c>
      <c r="G241" s="103" t="s">
        <v>601</v>
      </c>
      <c r="H241" s="103" t="s">
        <v>602</v>
      </c>
      <c r="I241" s="217">
        <v>44435</v>
      </c>
      <c r="J241" s="217">
        <v>44435</v>
      </c>
      <c r="K241" s="107" t="str">
        <f t="shared" ca="1" si="5"/>
        <v>Cumplido</v>
      </c>
      <c r="L241" s="205" t="s">
        <v>600</v>
      </c>
      <c r="O241" s="74"/>
      <c r="P241" s="98"/>
    </row>
    <row r="242" spans="1:25" s="100" customFormat="1" ht="30.75" hidden="1" x14ac:dyDescent="0.25">
      <c r="A242" s="98"/>
      <c r="B242" s="281">
        <v>238</v>
      </c>
      <c r="C242" s="145" t="s">
        <v>603</v>
      </c>
      <c r="D242" s="140">
        <v>51</v>
      </c>
      <c r="E242" s="103" t="s">
        <v>58</v>
      </c>
      <c r="F242" s="148">
        <v>44319</v>
      </c>
      <c r="G242" s="141" t="s">
        <v>442</v>
      </c>
      <c r="H242" s="142"/>
      <c r="I242" s="143"/>
      <c r="J242" s="143"/>
      <c r="K242" s="107" t="str">
        <f t="shared" si="4"/>
        <v/>
      </c>
      <c r="L242" s="144"/>
      <c r="M242" s="143"/>
      <c r="N242" s="73"/>
      <c r="O242" s="99"/>
      <c r="P242" s="98"/>
      <c r="Q242" s="98"/>
      <c r="R242" s="98"/>
      <c r="S242" s="98"/>
      <c r="T242" s="98"/>
      <c r="U242" s="98"/>
      <c r="V242" s="98"/>
      <c r="W242" s="98"/>
      <c r="X242" s="98"/>
      <c r="Y242" s="98"/>
    </row>
    <row r="243" spans="1:25" s="100" customFormat="1" ht="90.75" hidden="1" x14ac:dyDescent="0.25">
      <c r="A243" s="98"/>
      <c r="B243" s="281">
        <v>239</v>
      </c>
      <c r="C243" s="145" t="s">
        <v>604</v>
      </c>
      <c r="D243" s="140">
        <v>52</v>
      </c>
      <c r="E243" s="103" t="s">
        <v>58</v>
      </c>
      <c r="F243" s="148">
        <v>44319</v>
      </c>
      <c r="G243" s="147" t="s">
        <v>605</v>
      </c>
      <c r="H243" s="145" t="s">
        <v>606</v>
      </c>
      <c r="I243" s="148">
        <v>44319</v>
      </c>
      <c r="J243" s="149">
        <v>44320</v>
      </c>
      <c r="K243" s="107" t="str">
        <f t="shared" ca="1" si="4"/>
        <v>Cumplido</v>
      </c>
      <c r="L243" s="150" t="s">
        <v>607</v>
      </c>
      <c r="M243" s="143"/>
      <c r="N243" s="73"/>
      <c r="O243" s="99"/>
      <c r="P243" s="98"/>
      <c r="Q243" s="98"/>
      <c r="R243" s="98"/>
      <c r="S243" s="98"/>
      <c r="T243" s="98"/>
      <c r="U243" s="98"/>
      <c r="V243" s="98"/>
      <c r="W243" s="98"/>
      <c r="X243" s="98"/>
      <c r="Y243" s="98"/>
    </row>
    <row r="244" spans="1:25" s="100" customFormat="1" ht="120.75" hidden="1" x14ac:dyDescent="0.25">
      <c r="A244" s="98"/>
      <c r="B244" s="281">
        <v>240</v>
      </c>
      <c r="C244" s="145" t="s">
        <v>604</v>
      </c>
      <c r="D244" s="140">
        <v>52</v>
      </c>
      <c r="E244" s="103" t="s">
        <v>58</v>
      </c>
      <c r="F244" s="148">
        <v>44319</v>
      </c>
      <c r="G244" s="141" t="s">
        <v>608</v>
      </c>
      <c r="H244" s="145" t="s">
        <v>609</v>
      </c>
      <c r="I244" s="149">
        <v>44320</v>
      </c>
      <c r="J244" s="151">
        <v>44327</v>
      </c>
      <c r="K244" s="107" t="str">
        <f t="shared" ca="1" si="4"/>
        <v>Cumplido</v>
      </c>
      <c r="L244" s="150" t="s">
        <v>610</v>
      </c>
      <c r="M244" s="143"/>
      <c r="N244" s="73"/>
      <c r="O244" s="99"/>
      <c r="P244" s="98"/>
      <c r="Q244" s="98"/>
      <c r="R244" s="98"/>
      <c r="S244" s="98"/>
      <c r="T244" s="98"/>
      <c r="U244" s="98"/>
      <c r="V244" s="98"/>
      <c r="W244" s="98"/>
      <c r="X244" s="98"/>
      <c r="Y244" s="98"/>
    </row>
    <row r="245" spans="1:25" s="100" customFormat="1" ht="90" hidden="1" x14ac:dyDescent="0.2">
      <c r="A245" s="98"/>
      <c r="B245" s="281">
        <v>241</v>
      </c>
      <c r="C245" s="145" t="s">
        <v>611</v>
      </c>
      <c r="D245" s="140">
        <v>26</v>
      </c>
      <c r="E245" s="103" t="s">
        <v>58</v>
      </c>
      <c r="F245" s="148">
        <v>44319</v>
      </c>
      <c r="G245" s="141" t="s">
        <v>612</v>
      </c>
      <c r="H245" s="145" t="s">
        <v>613</v>
      </c>
      <c r="I245" s="149">
        <v>44319</v>
      </c>
      <c r="J245" s="149">
        <v>44319</v>
      </c>
      <c r="K245" s="107" t="str">
        <f t="shared" ca="1" si="4"/>
        <v>Cumplido</v>
      </c>
      <c r="L245" s="150" t="s">
        <v>614</v>
      </c>
      <c r="M245" s="147" t="s">
        <v>615</v>
      </c>
      <c r="N245" s="73"/>
      <c r="O245" s="99"/>
      <c r="P245" s="98"/>
      <c r="Q245" s="98"/>
      <c r="R245" s="98"/>
      <c r="S245" s="98"/>
      <c r="T245" s="98"/>
      <c r="U245" s="98"/>
      <c r="V245" s="98"/>
      <c r="W245" s="98"/>
      <c r="X245" s="98"/>
      <c r="Y245" s="98"/>
    </row>
    <row r="246" spans="1:25" s="100" customFormat="1" ht="15.75" hidden="1" x14ac:dyDescent="0.25">
      <c r="A246" s="98"/>
      <c r="B246" s="281">
        <v>242</v>
      </c>
      <c r="C246" s="145" t="s">
        <v>616</v>
      </c>
      <c r="D246" s="140">
        <v>53</v>
      </c>
      <c r="E246" s="103" t="s">
        <v>58</v>
      </c>
      <c r="F246" s="148">
        <v>44319</v>
      </c>
      <c r="G246" s="141" t="s">
        <v>442</v>
      </c>
      <c r="H246" s="142"/>
      <c r="I246" s="143"/>
      <c r="J246" s="143"/>
      <c r="K246" s="107" t="str">
        <f t="shared" si="4"/>
        <v/>
      </c>
      <c r="L246" s="144"/>
      <c r="M246" s="143"/>
      <c r="N246" s="73"/>
      <c r="O246" s="99"/>
      <c r="P246" s="98"/>
      <c r="Q246" s="98"/>
      <c r="R246" s="98"/>
      <c r="S246" s="98"/>
      <c r="T246" s="98"/>
      <c r="U246" s="98"/>
      <c r="V246" s="98"/>
      <c r="W246" s="98"/>
      <c r="X246" s="98"/>
      <c r="Y246" s="98"/>
    </row>
    <row r="247" spans="1:25" s="100" customFormat="1" ht="75" hidden="1" x14ac:dyDescent="0.2">
      <c r="A247" s="98"/>
      <c r="B247" s="281">
        <v>243</v>
      </c>
      <c r="C247" s="145" t="s">
        <v>604</v>
      </c>
      <c r="D247" s="140">
        <v>54</v>
      </c>
      <c r="E247" s="103" t="s">
        <v>58</v>
      </c>
      <c r="F247" s="148">
        <v>44320</v>
      </c>
      <c r="G247" s="152" t="s">
        <v>617</v>
      </c>
      <c r="H247" s="145" t="s">
        <v>618</v>
      </c>
      <c r="I247" s="149">
        <v>44323</v>
      </c>
      <c r="J247" s="149">
        <v>44326</v>
      </c>
      <c r="K247" s="107" t="str">
        <f t="shared" ca="1" si="4"/>
        <v>Cumplido</v>
      </c>
      <c r="L247" s="150" t="s">
        <v>619</v>
      </c>
      <c r="M247" s="153" t="s">
        <v>620</v>
      </c>
      <c r="N247" s="73"/>
      <c r="O247" s="99"/>
      <c r="P247" s="98"/>
      <c r="Q247" s="98"/>
      <c r="R247" s="98"/>
      <c r="S247" s="98"/>
      <c r="T247" s="98"/>
      <c r="U247" s="98"/>
      <c r="V247" s="98"/>
      <c r="W247" s="98"/>
      <c r="X247" s="98"/>
      <c r="Y247" s="98"/>
    </row>
    <row r="248" spans="1:25" s="100" customFormat="1" ht="60.75" hidden="1" x14ac:dyDescent="0.25">
      <c r="A248" s="98"/>
      <c r="B248" s="281">
        <v>244</v>
      </c>
      <c r="C248" s="145" t="s">
        <v>621</v>
      </c>
      <c r="D248" s="140">
        <v>21</v>
      </c>
      <c r="E248" s="103" t="s">
        <v>58</v>
      </c>
      <c r="F248" s="148">
        <v>44320</v>
      </c>
      <c r="G248" s="147" t="s">
        <v>622</v>
      </c>
      <c r="H248" s="145" t="s">
        <v>623</v>
      </c>
      <c r="I248" s="149">
        <v>44321</v>
      </c>
      <c r="J248" s="149">
        <v>44321</v>
      </c>
      <c r="K248" s="107" t="str">
        <f t="shared" ca="1" si="4"/>
        <v>Cumplido</v>
      </c>
      <c r="L248" s="150" t="s">
        <v>624</v>
      </c>
      <c r="M248" s="143"/>
      <c r="N248" s="73"/>
      <c r="O248" s="99"/>
      <c r="P248" s="98"/>
      <c r="Q248" s="98"/>
      <c r="R248" s="98"/>
      <c r="S248" s="98"/>
      <c r="T248" s="98"/>
      <c r="U248" s="98"/>
      <c r="V248" s="98"/>
      <c r="W248" s="98"/>
      <c r="X248" s="98"/>
      <c r="Y248" s="98"/>
    </row>
    <row r="249" spans="1:25" s="100" customFormat="1" ht="45" hidden="1" x14ac:dyDescent="0.2">
      <c r="A249" s="98"/>
      <c r="B249" s="281">
        <v>245</v>
      </c>
      <c r="C249" s="145" t="s">
        <v>625</v>
      </c>
      <c r="D249" s="140">
        <v>27</v>
      </c>
      <c r="E249" s="103" t="s">
        <v>58</v>
      </c>
      <c r="F249" s="148">
        <v>44320</v>
      </c>
      <c r="G249" s="152" t="s">
        <v>626</v>
      </c>
      <c r="H249" s="145" t="s">
        <v>333</v>
      </c>
      <c r="I249" s="149">
        <v>44323</v>
      </c>
      <c r="J249" s="149">
        <v>44323</v>
      </c>
      <c r="K249" s="107" t="str">
        <f t="shared" ca="1" si="4"/>
        <v>Cumplido</v>
      </c>
      <c r="L249" s="150" t="s">
        <v>627</v>
      </c>
      <c r="M249" s="153" t="s">
        <v>620</v>
      </c>
      <c r="N249" s="73"/>
      <c r="O249" s="99"/>
      <c r="P249" s="98"/>
      <c r="Q249" s="98"/>
      <c r="R249" s="98"/>
      <c r="S249" s="98"/>
      <c r="T249" s="98"/>
      <c r="U249" s="98"/>
      <c r="V249" s="98"/>
      <c r="W249" s="98"/>
      <c r="X249" s="98"/>
      <c r="Y249" s="98"/>
    </row>
    <row r="250" spans="1:25" s="100" customFormat="1" ht="30" hidden="1" x14ac:dyDescent="0.2">
      <c r="A250" s="98"/>
      <c r="B250" s="281">
        <v>246</v>
      </c>
      <c r="C250" s="145" t="s">
        <v>625</v>
      </c>
      <c r="D250" s="140">
        <v>27</v>
      </c>
      <c r="E250" s="103" t="s">
        <v>58</v>
      </c>
      <c r="F250" s="148">
        <v>44320</v>
      </c>
      <c r="G250" s="154" t="s">
        <v>628</v>
      </c>
      <c r="H250" s="145" t="s">
        <v>629</v>
      </c>
      <c r="I250" s="149">
        <v>44326</v>
      </c>
      <c r="J250" s="147"/>
      <c r="K250" s="107" t="str">
        <f t="shared" ca="1" si="4"/>
        <v>Atrasado</v>
      </c>
      <c r="L250" s="150" t="s">
        <v>630</v>
      </c>
      <c r="M250" s="153" t="s">
        <v>631</v>
      </c>
      <c r="N250" s="73"/>
      <c r="O250" s="99"/>
      <c r="P250" s="98"/>
      <c r="Q250" s="98"/>
      <c r="R250" s="98"/>
      <c r="S250" s="98"/>
      <c r="T250" s="98"/>
      <c r="U250" s="98"/>
      <c r="V250" s="98"/>
      <c r="W250" s="98"/>
      <c r="X250" s="98"/>
      <c r="Y250" s="98"/>
    </row>
    <row r="251" spans="1:25" s="100" customFormat="1" ht="60.75" hidden="1" x14ac:dyDescent="0.25">
      <c r="A251" s="98"/>
      <c r="B251" s="281">
        <v>247</v>
      </c>
      <c r="C251" s="150" t="s">
        <v>632</v>
      </c>
      <c r="D251" s="140">
        <v>10</v>
      </c>
      <c r="E251" s="103" t="s">
        <v>58</v>
      </c>
      <c r="F251" s="148">
        <v>44320</v>
      </c>
      <c r="G251" s="147" t="s">
        <v>633</v>
      </c>
      <c r="H251" s="145" t="s">
        <v>634</v>
      </c>
      <c r="I251" s="149">
        <v>44321</v>
      </c>
      <c r="J251" s="149">
        <v>44321</v>
      </c>
      <c r="K251" s="107" t="str">
        <f t="shared" ca="1" si="4"/>
        <v>Cumplido</v>
      </c>
      <c r="L251" s="150" t="s">
        <v>635</v>
      </c>
      <c r="M251" s="143"/>
      <c r="N251" s="73"/>
      <c r="O251" s="99"/>
      <c r="P251" s="98"/>
      <c r="Q251" s="98"/>
      <c r="R251" s="98"/>
      <c r="S251" s="98"/>
      <c r="T251" s="98"/>
      <c r="U251" s="98"/>
      <c r="V251" s="98"/>
      <c r="W251" s="98"/>
      <c r="X251" s="98"/>
      <c r="Y251" s="98"/>
    </row>
    <row r="252" spans="1:25" s="100" customFormat="1" ht="105" hidden="1" x14ac:dyDescent="0.2">
      <c r="A252" s="98"/>
      <c r="B252" s="281">
        <v>248</v>
      </c>
      <c r="C252" s="139" t="s">
        <v>611</v>
      </c>
      <c r="D252" s="140">
        <v>28</v>
      </c>
      <c r="E252" s="103" t="s">
        <v>58</v>
      </c>
      <c r="F252" s="148">
        <v>44320</v>
      </c>
      <c r="G252" s="152" t="s">
        <v>636</v>
      </c>
      <c r="H252" s="145" t="s">
        <v>637</v>
      </c>
      <c r="I252" s="149">
        <v>44321</v>
      </c>
      <c r="J252" s="149">
        <v>44326</v>
      </c>
      <c r="K252" s="107" t="str">
        <f t="shared" ca="1" si="4"/>
        <v>Cumplido</v>
      </c>
      <c r="L252" s="145" t="s">
        <v>638</v>
      </c>
      <c r="M252" s="153" t="s">
        <v>620</v>
      </c>
      <c r="N252" s="73"/>
      <c r="O252" s="99"/>
      <c r="P252" s="98"/>
      <c r="Q252" s="98"/>
      <c r="R252" s="98"/>
      <c r="S252" s="98"/>
      <c r="T252" s="98"/>
      <c r="U252" s="98"/>
      <c r="V252" s="98"/>
      <c r="W252" s="98"/>
      <c r="X252" s="98"/>
      <c r="Y252" s="98"/>
    </row>
    <row r="253" spans="1:25" s="100" customFormat="1" ht="15.75" hidden="1" x14ac:dyDescent="0.25">
      <c r="A253" s="98"/>
      <c r="B253" s="281">
        <v>249</v>
      </c>
      <c r="C253" s="145" t="s">
        <v>616</v>
      </c>
      <c r="D253" s="140">
        <v>55</v>
      </c>
      <c r="E253" s="103" t="s">
        <v>58</v>
      </c>
      <c r="F253" s="148">
        <v>44320</v>
      </c>
      <c r="G253" s="141" t="s">
        <v>442</v>
      </c>
      <c r="H253" s="142"/>
      <c r="I253" s="143"/>
      <c r="J253" s="143"/>
      <c r="K253" s="107" t="str">
        <f t="shared" si="4"/>
        <v/>
      </c>
      <c r="L253" s="144"/>
      <c r="M253" s="143"/>
      <c r="N253" s="73"/>
      <c r="O253" s="99"/>
      <c r="P253" s="98"/>
      <c r="Q253" s="98"/>
      <c r="R253" s="98"/>
      <c r="S253" s="98"/>
      <c r="T253" s="98"/>
      <c r="U253" s="98"/>
      <c r="V253" s="98"/>
      <c r="W253" s="98"/>
      <c r="X253" s="98"/>
      <c r="Y253" s="98"/>
    </row>
    <row r="254" spans="1:25" s="100" customFormat="1" ht="60.75" hidden="1" x14ac:dyDescent="0.25">
      <c r="A254" s="98"/>
      <c r="B254" s="281">
        <v>250</v>
      </c>
      <c r="C254" s="150" t="s">
        <v>639</v>
      </c>
      <c r="D254" s="140">
        <v>56</v>
      </c>
      <c r="E254" s="103" t="s">
        <v>58</v>
      </c>
      <c r="F254" s="148">
        <v>44321</v>
      </c>
      <c r="G254" s="141" t="s">
        <v>640</v>
      </c>
      <c r="H254" s="145" t="s">
        <v>641</v>
      </c>
      <c r="I254" s="151">
        <v>44328</v>
      </c>
      <c r="J254" s="149">
        <v>44299</v>
      </c>
      <c r="K254" s="107" t="str">
        <f t="shared" ca="1" si="4"/>
        <v>Cumplido</v>
      </c>
      <c r="L254" s="150" t="s">
        <v>642</v>
      </c>
      <c r="M254" s="143"/>
      <c r="N254" s="73"/>
      <c r="O254" s="99"/>
      <c r="P254" s="98"/>
      <c r="Q254" s="98"/>
      <c r="R254" s="98"/>
      <c r="S254" s="98"/>
      <c r="T254" s="98"/>
      <c r="U254" s="98"/>
      <c r="V254" s="98"/>
      <c r="W254" s="98"/>
      <c r="X254" s="98"/>
      <c r="Y254" s="98"/>
    </row>
    <row r="255" spans="1:25" s="100" customFormat="1" ht="30.75" hidden="1" x14ac:dyDescent="0.25">
      <c r="A255" s="98"/>
      <c r="B255" s="281">
        <v>251</v>
      </c>
      <c r="C255" s="150" t="s">
        <v>639</v>
      </c>
      <c r="D255" s="140">
        <v>56</v>
      </c>
      <c r="E255" s="103" t="s">
        <v>58</v>
      </c>
      <c r="F255" s="148">
        <v>44321</v>
      </c>
      <c r="G255" s="152" t="s">
        <v>643</v>
      </c>
      <c r="H255" s="145" t="s">
        <v>641</v>
      </c>
      <c r="I255" s="148">
        <v>44326</v>
      </c>
      <c r="J255" s="143"/>
      <c r="K255" s="107" t="str">
        <f t="shared" ca="1" si="4"/>
        <v>Atrasado</v>
      </c>
      <c r="L255" s="145" t="s">
        <v>644</v>
      </c>
      <c r="M255" s="155" t="s">
        <v>645</v>
      </c>
      <c r="N255" s="73"/>
      <c r="O255" s="99"/>
      <c r="P255" s="98"/>
      <c r="Q255" s="98"/>
      <c r="R255" s="98"/>
      <c r="S255" s="98"/>
      <c r="T255" s="98"/>
      <c r="U255" s="98"/>
      <c r="V255" s="98"/>
      <c r="W255" s="98"/>
      <c r="X255" s="98"/>
      <c r="Y255" s="98"/>
    </row>
    <row r="256" spans="1:25" s="100" customFormat="1" ht="195" hidden="1" x14ac:dyDescent="0.2">
      <c r="A256" s="98"/>
      <c r="B256" s="281">
        <v>252</v>
      </c>
      <c r="C256" s="150" t="s">
        <v>639</v>
      </c>
      <c r="D256" s="140">
        <v>56</v>
      </c>
      <c r="E256" s="103" t="s">
        <v>58</v>
      </c>
      <c r="F256" s="148">
        <v>44321</v>
      </c>
      <c r="G256" s="152" t="s">
        <v>646</v>
      </c>
      <c r="H256" s="145" t="s">
        <v>641</v>
      </c>
      <c r="I256" s="148">
        <v>44321</v>
      </c>
      <c r="J256" s="148">
        <v>44330</v>
      </c>
      <c r="K256" s="107" t="str">
        <f t="shared" ca="1" si="4"/>
        <v>Cumplido</v>
      </c>
      <c r="L256" s="145" t="s">
        <v>647</v>
      </c>
      <c r="M256" s="153" t="s">
        <v>620</v>
      </c>
      <c r="N256" s="73"/>
      <c r="O256" s="99"/>
      <c r="P256" s="98"/>
      <c r="Q256" s="98"/>
      <c r="R256" s="98"/>
      <c r="S256" s="98"/>
      <c r="T256" s="98"/>
      <c r="U256" s="98"/>
      <c r="V256" s="98"/>
      <c r="W256" s="98"/>
      <c r="X256" s="98"/>
      <c r="Y256" s="98"/>
    </row>
    <row r="257" spans="1:25" s="100" customFormat="1" ht="45.75" hidden="1" x14ac:dyDescent="0.25">
      <c r="A257" s="98"/>
      <c r="B257" s="281">
        <v>253</v>
      </c>
      <c r="C257" s="150" t="s">
        <v>648</v>
      </c>
      <c r="D257" s="140">
        <v>22</v>
      </c>
      <c r="E257" s="103" t="s">
        <v>58</v>
      </c>
      <c r="F257" s="148">
        <v>44321</v>
      </c>
      <c r="G257" s="141" t="s">
        <v>649</v>
      </c>
      <c r="H257" s="145" t="s">
        <v>650</v>
      </c>
      <c r="I257" s="149">
        <v>44321</v>
      </c>
      <c r="J257" s="143"/>
      <c r="K257" s="107" t="str">
        <f t="shared" ca="1" si="4"/>
        <v>Atrasado</v>
      </c>
      <c r="L257" s="145" t="s">
        <v>651</v>
      </c>
      <c r="M257" s="156" t="s">
        <v>652</v>
      </c>
      <c r="N257" s="73"/>
      <c r="O257" s="99"/>
      <c r="P257" s="98"/>
      <c r="Q257" s="98"/>
      <c r="R257" s="98"/>
      <c r="S257" s="98"/>
      <c r="T257" s="98"/>
      <c r="U257" s="98"/>
      <c r="V257" s="98"/>
      <c r="W257" s="98"/>
      <c r="X257" s="98"/>
      <c r="Y257" s="98"/>
    </row>
    <row r="258" spans="1:25" s="100" customFormat="1" ht="45" hidden="1" x14ac:dyDescent="0.2">
      <c r="A258" s="98"/>
      <c r="B258" s="281">
        <v>254</v>
      </c>
      <c r="C258" s="150" t="s">
        <v>648</v>
      </c>
      <c r="D258" s="140">
        <v>22</v>
      </c>
      <c r="E258" s="103" t="s">
        <v>58</v>
      </c>
      <c r="F258" s="148">
        <v>44321</v>
      </c>
      <c r="G258" s="141" t="s">
        <v>653</v>
      </c>
      <c r="H258" s="145" t="s">
        <v>654</v>
      </c>
      <c r="I258" s="149">
        <v>44321</v>
      </c>
      <c r="J258" s="149">
        <v>44321</v>
      </c>
      <c r="K258" s="107" t="str">
        <f t="shared" ca="1" si="4"/>
        <v>Cumplido</v>
      </c>
      <c r="L258" s="150" t="s">
        <v>655</v>
      </c>
      <c r="M258" s="156" t="s">
        <v>652</v>
      </c>
      <c r="N258" s="73"/>
      <c r="O258" s="99"/>
      <c r="P258" s="98"/>
      <c r="Q258" s="98"/>
      <c r="R258" s="98"/>
      <c r="S258" s="98"/>
      <c r="T258" s="98"/>
      <c r="U258" s="98"/>
      <c r="V258" s="98"/>
      <c r="W258" s="98"/>
      <c r="X258" s="98"/>
      <c r="Y258" s="98"/>
    </row>
    <row r="259" spans="1:25" s="100" customFormat="1" ht="30.75" hidden="1" x14ac:dyDescent="0.25">
      <c r="A259" s="98"/>
      <c r="B259" s="281">
        <v>255</v>
      </c>
      <c r="C259" s="146" t="s">
        <v>656</v>
      </c>
      <c r="D259" s="157"/>
      <c r="E259" s="103" t="s">
        <v>58</v>
      </c>
      <c r="F259" s="141"/>
      <c r="G259" s="141" t="s">
        <v>657</v>
      </c>
      <c r="H259" s="145" t="s">
        <v>658</v>
      </c>
      <c r="I259" s="149">
        <v>44323</v>
      </c>
      <c r="J259" s="149">
        <v>44323</v>
      </c>
      <c r="K259" s="107" t="str">
        <f t="shared" ca="1" si="4"/>
        <v>Cumplido</v>
      </c>
      <c r="L259" s="150" t="s">
        <v>659</v>
      </c>
      <c r="M259" s="143"/>
      <c r="N259" s="73"/>
      <c r="O259" s="99"/>
      <c r="P259" s="98"/>
      <c r="Q259" s="98"/>
      <c r="R259" s="98"/>
      <c r="S259" s="98"/>
      <c r="T259" s="98"/>
      <c r="U259" s="98"/>
      <c r="V259" s="98"/>
      <c r="W259" s="98"/>
      <c r="X259" s="98"/>
      <c r="Y259" s="98"/>
    </row>
    <row r="260" spans="1:25" s="100" customFormat="1" ht="15.75" hidden="1" x14ac:dyDescent="0.25">
      <c r="A260" s="98"/>
      <c r="B260" s="281">
        <v>256</v>
      </c>
      <c r="C260" s="145" t="s">
        <v>604</v>
      </c>
      <c r="D260" s="140">
        <v>57</v>
      </c>
      <c r="E260" s="103" t="s">
        <v>58</v>
      </c>
      <c r="F260" s="148">
        <v>44321</v>
      </c>
      <c r="G260" s="141" t="s">
        <v>442</v>
      </c>
      <c r="H260" s="142"/>
      <c r="I260" s="143"/>
      <c r="J260" s="143"/>
      <c r="K260" s="107" t="str">
        <f t="shared" si="4"/>
        <v/>
      </c>
      <c r="L260" s="150"/>
      <c r="M260" s="143"/>
      <c r="N260" s="73"/>
      <c r="O260" s="99"/>
      <c r="P260" s="98"/>
      <c r="Q260" s="98"/>
      <c r="R260" s="98"/>
      <c r="S260" s="98"/>
      <c r="T260" s="98"/>
      <c r="U260" s="98"/>
      <c r="V260" s="98"/>
      <c r="W260" s="98"/>
      <c r="X260" s="98"/>
      <c r="Y260" s="98"/>
    </row>
    <row r="261" spans="1:25" s="100" customFormat="1" ht="45.75" hidden="1" x14ac:dyDescent="0.25">
      <c r="A261" s="98"/>
      <c r="B261" s="281">
        <v>257</v>
      </c>
      <c r="C261" s="145" t="s">
        <v>660</v>
      </c>
      <c r="D261" s="140">
        <v>29</v>
      </c>
      <c r="E261" s="103" t="s">
        <v>58</v>
      </c>
      <c r="F261" s="148">
        <v>44321</v>
      </c>
      <c r="G261" s="147" t="s">
        <v>661</v>
      </c>
      <c r="H261" s="145" t="s">
        <v>662</v>
      </c>
      <c r="I261" s="149">
        <v>44323</v>
      </c>
      <c r="J261" s="149">
        <v>44323</v>
      </c>
      <c r="K261" s="107" t="str">
        <f t="shared" ca="1" si="4"/>
        <v>Cumplido</v>
      </c>
      <c r="L261" s="150" t="s">
        <v>627</v>
      </c>
      <c r="M261" s="158"/>
      <c r="N261" s="73"/>
      <c r="O261" s="99"/>
      <c r="P261" s="98"/>
      <c r="Q261" s="98"/>
      <c r="R261" s="98"/>
      <c r="S261" s="98"/>
      <c r="T261" s="98"/>
      <c r="U261" s="98"/>
      <c r="V261" s="98"/>
      <c r="W261" s="98"/>
      <c r="X261" s="98"/>
      <c r="Y261" s="98"/>
    </row>
    <row r="262" spans="1:25" s="100" customFormat="1" ht="31.5" hidden="1" x14ac:dyDescent="0.25">
      <c r="A262" s="98"/>
      <c r="B262" s="281">
        <v>258</v>
      </c>
      <c r="C262" s="145" t="s">
        <v>660</v>
      </c>
      <c r="D262" s="140">
        <v>29</v>
      </c>
      <c r="E262" s="103" t="s">
        <v>58</v>
      </c>
      <c r="F262" s="148">
        <v>44321</v>
      </c>
      <c r="G262" s="154" t="s">
        <v>663</v>
      </c>
      <c r="H262" s="145" t="s">
        <v>664</v>
      </c>
      <c r="I262" s="148">
        <v>44321</v>
      </c>
      <c r="J262" s="148">
        <v>44322</v>
      </c>
      <c r="K262" s="107" t="str">
        <f t="shared" ca="1" si="4"/>
        <v>Cumplido</v>
      </c>
      <c r="L262" s="150" t="s">
        <v>665</v>
      </c>
      <c r="M262" s="159" t="s">
        <v>666</v>
      </c>
      <c r="N262" s="73"/>
      <c r="O262" s="99"/>
      <c r="P262" s="98"/>
      <c r="Q262" s="98"/>
      <c r="R262" s="98"/>
      <c r="S262" s="98"/>
      <c r="T262" s="98"/>
      <c r="U262" s="98"/>
      <c r="V262" s="98"/>
      <c r="W262" s="98"/>
      <c r="X262" s="98"/>
      <c r="Y262" s="98"/>
    </row>
    <row r="263" spans="1:25" s="100" customFormat="1" ht="60.75" hidden="1" x14ac:dyDescent="0.25">
      <c r="A263" s="98"/>
      <c r="B263" s="281">
        <v>259</v>
      </c>
      <c r="C263" s="145" t="s">
        <v>611</v>
      </c>
      <c r="D263" s="140">
        <v>30</v>
      </c>
      <c r="E263" s="103" t="s">
        <v>58</v>
      </c>
      <c r="F263" s="148">
        <v>44321</v>
      </c>
      <c r="G263" s="141" t="s">
        <v>667</v>
      </c>
      <c r="H263" s="145" t="s">
        <v>668</v>
      </c>
      <c r="I263" s="149">
        <v>44330</v>
      </c>
      <c r="J263" s="143"/>
      <c r="K263" s="107" t="str">
        <f t="shared" ca="1" si="4"/>
        <v>Atrasado</v>
      </c>
      <c r="L263" s="150" t="s">
        <v>669</v>
      </c>
      <c r="M263" s="158"/>
      <c r="N263" s="73"/>
      <c r="O263" s="99"/>
      <c r="P263" s="98"/>
      <c r="Q263" s="98"/>
      <c r="R263" s="98"/>
      <c r="S263" s="98"/>
      <c r="T263" s="98"/>
      <c r="U263" s="98"/>
      <c r="V263" s="98"/>
      <c r="W263" s="98"/>
      <c r="X263" s="98"/>
      <c r="Y263" s="98"/>
    </row>
    <row r="264" spans="1:25" s="100" customFormat="1" ht="45.75" hidden="1" x14ac:dyDescent="0.25">
      <c r="A264" s="98"/>
      <c r="B264" s="281">
        <v>260</v>
      </c>
      <c r="C264" s="145" t="s">
        <v>616</v>
      </c>
      <c r="D264" s="140">
        <v>58</v>
      </c>
      <c r="E264" s="103" t="s">
        <v>58</v>
      </c>
      <c r="F264" s="148">
        <v>44321</v>
      </c>
      <c r="G264" s="141" t="s">
        <v>670</v>
      </c>
      <c r="H264" s="145" t="s">
        <v>671</v>
      </c>
      <c r="I264" s="149">
        <v>44322</v>
      </c>
      <c r="J264" s="149">
        <v>44322</v>
      </c>
      <c r="K264" s="107" t="str">
        <f t="shared" ca="1" si="4"/>
        <v>Cumplido</v>
      </c>
      <c r="L264" s="150" t="s">
        <v>672</v>
      </c>
      <c r="M264" s="143"/>
      <c r="N264" s="73"/>
      <c r="O264" s="99"/>
      <c r="P264" s="98"/>
      <c r="Q264" s="98"/>
      <c r="R264" s="98"/>
      <c r="S264" s="98"/>
      <c r="T264" s="98"/>
      <c r="U264" s="98"/>
      <c r="V264" s="98"/>
      <c r="W264" s="98"/>
      <c r="X264" s="98"/>
      <c r="Y264" s="98"/>
    </row>
    <row r="265" spans="1:25" s="100" customFormat="1" ht="30.75" hidden="1" x14ac:dyDescent="0.25">
      <c r="A265" s="98"/>
      <c r="B265" s="281">
        <v>261</v>
      </c>
      <c r="C265" s="145" t="s">
        <v>604</v>
      </c>
      <c r="D265" s="140">
        <v>59</v>
      </c>
      <c r="E265" s="103" t="s">
        <v>58</v>
      </c>
      <c r="F265" s="148">
        <v>44322</v>
      </c>
      <c r="G265" s="152" t="s">
        <v>673</v>
      </c>
      <c r="H265" s="145" t="s">
        <v>674</v>
      </c>
      <c r="I265" s="143"/>
      <c r="J265" s="143"/>
      <c r="K265" s="107" t="str">
        <f t="shared" si="4"/>
        <v/>
      </c>
      <c r="L265" s="145"/>
      <c r="M265" s="155" t="s">
        <v>675</v>
      </c>
      <c r="N265" s="73"/>
      <c r="O265" s="99"/>
      <c r="P265" s="98"/>
      <c r="Q265" s="98"/>
      <c r="R265" s="98"/>
      <c r="S265" s="98"/>
      <c r="T265" s="98"/>
      <c r="U265" s="98"/>
      <c r="V265" s="98"/>
      <c r="W265" s="98"/>
      <c r="X265" s="98"/>
      <c r="Y265" s="98"/>
    </row>
    <row r="266" spans="1:25" s="100" customFormat="1" ht="60" hidden="1" x14ac:dyDescent="0.2">
      <c r="A266" s="98"/>
      <c r="B266" s="281">
        <v>262</v>
      </c>
      <c r="C266" s="145" t="s">
        <v>604</v>
      </c>
      <c r="D266" s="140">
        <v>59</v>
      </c>
      <c r="E266" s="103" t="s">
        <v>58</v>
      </c>
      <c r="F266" s="148">
        <v>44322</v>
      </c>
      <c r="G266" s="152" t="s">
        <v>676</v>
      </c>
      <c r="H266" s="145" t="s">
        <v>455</v>
      </c>
      <c r="I266" s="148">
        <v>44322</v>
      </c>
      <c r="J266" s="149">
        <v>44323</v>
      </c>
      <c r="K266" s="107" t="str">
        <f t="shared" ca="1" si="4"/>
        <v>Cumplido</v>
      </c>
      <c r="L266" s="145" t="s">
        <v>677</v>
      </c>
      <c r="M266" s="153" t="s">
        <v>620</v>
      </c>
      <c r="N266" s="73"/>
      <c r="O266" s="99"/>
      <c r="P266" s="98"/>
      <c r="Q266" s="98"/>
      <c r="R266" s="98"/>
      <c r="S266" s="98"/>
      <c r="T266" s="98"/>
      <c r="U266" s="98"/>
      <c r="V266" s="98"/>
      <c r="W266" s="98"/>
      <c r="X266" s="98"/>
      <c r="Y266" s="98"/>
    </row>
    <row r="267" spans="1:25" s="100" customFormat="1" ht="45" hidden="1" x14ac:dyDescent="0.2">
      <c r="A267" s="98"/>
      <c r="B267" s="281">
        <v>263</v>
      </c>
      <c r="C267" s="145" t="s">
        <v>604</v>
      </c>
      <c r="D267" s="140">
        <v>59</v>
      </c>
      <c r="E267" s="103" t="s">
        <v>58</v>
      </c>
      <c r="F267" s="148">
        <v>44322</v>
      </c>
      <c r="G267" s="160" t="s">
        <v>678</v>
      </c>
      <c r="H267" s="145" t="s">
        <v>679</v>
      </c>
      <c r="I267" s="148">
        <v>44322</v>
      </c>
      <c r="J267" s="148">
        <v>44322</v>
      </c>
      <c r="K267" s="107" t="str">
        <f t="shared" ca="1" si="4"/>
        <v>Cumplido</v>
      </c>
      <c r="L267" s="145" t="s">
        <v>680</v>
      </c>
      <c r="M267" s="153" t="s">
        <v>620</v>
      </c>
      <c r="N267" s="73"/>
      <c r="O267" s="99"/>
      <c r="P267" s="98"/>
      <c r="Q267" s="98"/>
      <c r="R267" s="98"/>
      <c r="S267" s="98"/>
      <c r="T267" s="98"/>
      <c r="U267" s="98"/>
      <c r="V267" s="98"/>
      <c r="W267" s="98"/>
      <c r="X267" s="98"/>
      <c r="Y267" s="98"/>
    </row>
    <row r="268" spans="1:25" s="100" customFormat="1" ht="60.75" hidden="1" x14ac:dyDescent="0.25">
      <c r="A268" s="98"/>
      <c r="B268" s="281">
        <v>264</v>
      </c>
      <c r="C268" s="145" t="s">
        <v>681</v>
      </c>
      <c r="D268" s="140">
        <v>23</v>
      </c>
      <c r="E268" s="103" t="s">
        <v>58</v>
      </c>
      <c r="F268" s="148">
        <v>44322</v>
      </c>
      <c r="G268" s="141" t="s">
        <v>682</v>
      </c>
      <c r="H268" s="145" t="s">
        <v>683</v>
      </c>
      <c r="I268" s="149">
        <v>44322</v>
      </c>
      <c r="J268" s="149">
        <v>44322</v>
      </c>
      <c r="K268" s="107" t="str">
        <f t="shared" ca="1" si="4"/>
        <v>Cumplido</v>
      </c>
      <c r="L268" s="145" t="s">
        <v>684</v>
      </c>
      <c r="M268" s="158"/>
      <c r="N268" s="73"/>
      <c r="O268" s="99"/>
      <c r="P268" s="98"/>
      <c r="Q268" s="98"/>
      <c r="R268" s="98"/>
      <c r="S268" s="98"/>
      <c r="T268" s="98"/>
      <c r="U268" s="98"/>
      <c r="V268" s="98"/>
      <c r="W268" s="98"/>
      <c r="X268" s="98"/>
      <c r="Y268" s="98"/>
    </row>
    <row r="269" spans="1:25" s="100" customFormat="1" ht="31.5" hidden="1" x14ac:dyDescent="0.25">
      <c r="A269" s="98"/>
      <c r="B269" s="281">
        <v>265</v>
      </c>
      <c r="C269" s="145" t="s">
        <v>611</v>
      </c>
      <c r="D269" s="140">
        <v>31</v>
      </c>
      <c r="E269" s="103" t="s">
        <v>58</v>
      </c>
      <c r="F269" s="148">
        <v>44322</v>
      </c>
      <c r="G269" s="141" t="s">
        <v>442</v>
      </c>
      <c r="H269" s="142"/>
      <c r="I269" s="143"/>
      <c r="J269" s="143"/>
      <c r="K269" s="107" t="str">
        <f t="shared" si="4"/>
        <v/>
      </c>
      <c r="L269" s="144"/>
      <c r="M269" s="158" t="s">
        <v>685</v>
      </c>
      <c r="N269" s="73"/>
      <c r="O269" s="99"/>
      <c r="P269" s="98"/>
      <c r="Q269" s="98"/>
      <c r="R269" s="98"/>
      <c r="S269" s="98"/>
      <c r="T269" s="98"/>
      <c r="U269" s="98"/>
      <c r="V269" s="98"/>
      <c r="W269" s="98"/>
      <c r="X269" s="98"/>
      <c r="Y269" s="98"/>
    </row>
    <row r="270" spans="1:25" s="100" customFormat="1" ht="60.75" hidden="1" x14ac:dyDescent="0.25">
      <c r="A270" s="98"/>
      <c r="B270" s="281">
        <v>266</v>
      </c>
      <c r="C270" s="145" t="s">
        <v>616</v>
      </c>
      <c r="D270" s="140">
        <v>60</v>
      </c>
      <c r="E270" s="103" t="s">
        <v>58</v>
      </c>
      <c r="F270" s="148">
        <v>44322</v>
      </c>
      <c r="G270" s="141" t="s">
        <v>686</v>
      </c>
      <c r="H270" s="145" t="s">
        <v>687</v>
      </c>
      <c r="I270" s="149">
        <v>44326</v>
      </c>
      <c r="J270" s="149">
        <v>44326</v>
      </c>
      <c r="K270" s="107" t="str">
        <f t="shared" ca="1" si="4"/>
        <v>Cumplido</v>
      </c>
      <c r="L270" s="150" t="s">
        <v>688</v>
      </c>
      <c r="M270" s="158"/>
      <c r="N270" s="73"/>
      <c r="O270" s="99"/>
      <c r="P270" s="98"/>
      <c r="Q270" s="98"/>
      <c r="R270" s="98"/>
      <c r="S270" s="98"/>
      <c r="T270" s="98"/>
      <c r="U270" s="98"/>
      <c r="V270" s="98"/>
      <c r="W270" s="98"/>
      <c r="X270" s="98"/>
      <c r="Y270" s="98"/>
    </row>
    <row r="271" spans="1:25" s="100" customFormat="1" ht="75.75" hidden="1" x14ac:dyDescent="0.25">
      <c r="A271" s="98"/>
      <c r="B271" s="281">
        <v>267</v>
      </c>
      <c r="C271" s="145" t="s">
        <v>689</v>
      </c>
      <c r="D271" s="140">
        <v>32</v>
      </c>
      <c r="E271" s="103" t="s">
        <v>58</v>
      </c>
      <c r="F271" s="148">
        <v>44323</v>
      </c>
      <c r="G271" s="152" t="s">
        <v>690</v>
      </c>
      <c r="H271" s="145" t="s">
        <v>691</v>
      </c>
      <c r="I271" s="149">
        <v>44333</v>
      </c>
      <c r="J271" s="143"/>
      <c r="K271" s="107" t="str">
        <f t="shared" ca="1" si="4"/>
        <v>Atrasado</v>
      </c>
      <c r="L271" s="150" t="s">
        <v>692</v>
      </c>
      <c r="M271" s="161" t="s">
        <v>631</v>
      </c>
      <c r="N271" s="73"/>
      <c r="O271" s="99"/>
      <c r="P271" s="98"/>
      <c r="Q271" s="98"/>
      <c r="R271" s="98"/>
      <c r="S271" s="98"/>
      <c r="T271" s="98"/>
      <c r="U271" s="98"/>
      <c r="V271" s="98"/>
      <c r="W271" s="98"/>
      <c r="X271" s="98"/>
      <c r="Y271" s="98"/>
    </row>
    <row r="272" spans="1:25" s="100" customFormat="1" ht="60" hidden="1" x14ac:dyDescent="0.2">
      <c r="A272" s="98"/>
      <c r="B272" s="281">
        <v>268</v>
      </c>
      <c r="C272" s="145" t="s">
        <v>689</v>
      </c>
      <c r="D272" s="140">
        <v>32</v>
      </c>
      <c r="E272" s="103" t="s">
        <v>58</v>
      </c>
      <c r="F272" s="148">
        <v>44323</v>
      </c>
      <c r="G272" s="152" t="s">
        <v>693</v>
      </c>
      <c r="H272" s="145" t="s">
        <v>691</v>
      </c>
      <c r="I272" s="149">
        <v>44328</v>
      </c>
      <c r="J272" s="149">
        <v>44328</v>
      </c>
      <c r="K272" s="107" t="str">
        <f t="shared" ref="K272:K335" ca="1" si="6">IF(I272="","",IF(I272&lt;P$4,IF(J272="","Atrasado","Cumplido"),IF(J272="","En curso","Cumplido")))</f>
        <v>Cumplido</v>
      </c>
      <c r="L272" s="150" t="s">
        <v>694</v>
      </c>
      <c r="M272" s="153" t="s">
        <v>620</v>
      </c>
      <c r="N272" s="73"/>
      <c r="O272" s="99"/>
      <c r="P272" s="98"/>
      <c r="Q272" s="98"/>
      <c r="R272" s="98"/>
      <c r="S272" s="98"/>
      <c r="T272" s="98"/>
      <c r="U272" s="98"/>
      <c r="V272" s="98"/>
      <c r="W272" s="98"/>
      <c r="X272" s="98"/>
      <c r="Y272" s="98"/>
    </row>
    <row r="273" spans="1:25" s="100" customFormat="1" ht="45.75" hidden="1" x14ac:dyDescent="0.25">
      <c r="A273" s="98"/>
      <c r="B273" s="281">
        <v>269</v>
      </c>
      <c r="C273" s="145" t="s">
        <v>689</v>
      </c>
      <c r="D273" s="140">
        <v>32</v>
      </c>
      <c r="E273" s="103" t="s">
        <v>58</v>
      </c>
      <c r="F273" s="148">
        <v>44323</v>
      </c>
      <c r="G273" s="152" t="s">
        <v>695</v>
      </c>
      <c r="H273" s="145" t="s">
        <v>691</v>
      </c>
      <c r="I273" s="149">
        <v>44328</v>
      </c>
      <c r="J273" s="143"/>
      <c r="K273" s="107" t="str">
        <f t="shared" ca="1" si="6"/>
        <v>Atrasado</v>
      </c>
      <c r="L273" s="150" t="s">
        <v>696</v>
      </c>
      <c r="M273" s="161" t="s">
        <v>631</v>
      </c>
      <c r="N273" s="73"/>
      <c r="O273" s="99"/>
      <c r="P273" s="98"/>
      <c r="Q273" s="98"/>
      <c r="R273" s="98"/>
      <c r="S273" s="98"/>
      <c r="T273" s="98"/>
      <c r="U273" s="98"/>
      <c r="V273" s="98"/>
      <c r="W273" s="98"/>
      <c r="X273" s="98"/>
      <c r="Y273" s="98"/>
    </row>
    <row r="274" spans="1:25" s="100" customFormat="1" ht="45" hidden="1" x14ac:dyDescent="0.2">
      <c r="A274" s="98"/>
      <c r="B274" s="281">
        <v>270</v>
      </c>
      <c r="C274" s="145" t="s">
        <v>604</v>
      </c>
      <c r="D274" s="140">
        <v>61</v>
      </c>
      <c r="E274" s="103" t="s">
        <v>58</v>
      </c>
      <c r="F274" s="148">
        <v>44323</v>
      </c>
      <c r="G274" s="152" t="s">
        <v>697</v>
      </c>
      <c r="H274" s="145" t="s">
        <v>698</v>
      </c>
      <c r="I274" s="148">
        <v>44323</v>
      </c>
      <c r="J274" s="148">
        <v>44323</v>
      </c>
      <c r="K274" s="107" t="str">
        <f t="shared" ca="1" si="6"/>
        <v>Cumplido</v>
      </c>
      <c r="L274" s="150" t="s">
        <v>699</v>
      </c>
      <c r="M274" s="153" t="s">
        <v>620</v>
      </c>
      <c r="N274" s="73"/>
      <c r="O274" s="99"/>
      <c r="P274" s="98"/>
      <c r="Q274" s="98"/>
      <c r="R274" s="98"/>
      <c r="S274" s="98"/>
      <c r="T274" s="98"/>
      <c r="U274" s="98"/>
      <c r="V274" s="98"/>
      <c r="W274" s="98"/>
      <c r="X274" s="98"/>
      <c r="Y274" s="98"/>
    </row>
    <row r="275" spans="1:25" s="100" customFormat="1" ht="165" hidden="1" x14ac:dyDescent="0.2">
      <c r="A275" s="98"/>
      <c r="B275" s="281">
        <v>271</v>
      </c>
      <c r="C275" s="145" t="s">
        <v>604</v>
      </c>
      <c r="D275" s="140">
        <v>61</v>
      </c>
      <c r="E275" s="103" t="s">
        <v>58</v>
      </c>
      <c r="F275" s="148">
        <v>44323</v>
      </c>
      <c r="G275" s="152" t="s">
        <v>700</v>
      </c>
      <c r="H275" s="145" t="s">
        <v>455</v>
      </c>
      <c r="I275" s="148">
        <v>44324</v>
      </c>
      <c r="J275" s="148">
        <v>44329</v>
      </c>
      <c r="K275" s="107" t="str">
        <f t="shared" ca="1" si="6"/>
        <v>Cumplido</v>
      </c>
      <c r="L275" s="150" t="s">
        <v>701</v>
      </c>
      <c r="M275" s="153" t="s">
        <v>620</v>
      </c>
      <c r="N275" s="73"/>
      <c r="O275" s="99"/>
      <c r="P275" s="98"/>
      <c r="Q275" s="98"/>
      <c r="R275" s="98"/>
      <c r="S275" s="98"/>
      <c r="T275" s="98"/>
      <c r="U275" s="98"/>
      <c r="V275" s="98"/>
      <c r="W275" s="98"/>
      <c r="X275" s="98"/>
      <c r="Y275" s="98"/>
    </row>
    <row r="276" spans="1:25" s="100" customFormat="1" ht="75.75" hidden="1" x14ac:dyDescent="0.25">
      <c r="A276" s="98"/>
      <c r="B276" s="281">
        <v>272</v>
      </c>
      <c r="C276" s="145" t="s">
        <v>604</v>
      </c>
      <c r="D276" s="140">
        <v>61</v>
      </c>
      <c r="E276" s="103" t="s">
        <v>58</v>
      </c>
      <c r="F276" s="148">
        <v>44323</v>
      </c>
      <c r="G276" s="152" t="s">
        <v>702</v>
      </c>
      <c r="H276" s="145" t="s">
        <v>70</v>
      </c>
      <c r="I276" s="148">
        <v>44328</v>
      </c>
      <c r="J276" s="143"/>
      <c r="K276" s="107" t="str">
        <f t="shared" ca="1" si="6"/>
        <v>Atrasado</v>
      </c>
      <c r="L276" s="144"/>
      <c r="M276" s="159" t="s">
        <v>703</v>
      </c>
      <c r="N276" s="73"/>
      <c r="O276" s="99"/>
      <c r="P276" s="98"/>
      <c r="Q276" s="98"/>
      <c r="R276" s="98"/>
      <c r="S276" s="98"/>
      <c r="T276" s="98"/>
      <c r="U276" s="98"/>
      <c r="V276" s="98"/>
      <c r="W276" s="98"/>
      <c r="X276" s="98"/>
      <c r="Y276" s="98"/>
    </row>
    <row r="277" spans="1:25" s="100" customFormat="1" ht="47.25" hidden="1" x14ac:dyDescent="0.25">
      <c r="A277" s="98"/>
      <c r="B277" s="281">
        <v>273</v>
      </c>
      <c r="C277" s="145" t="s">
        <v>611</v>
      </c>
      <c r="D277" s="140">
        <v>33</v>
      </c>
      <c r="E277" s="103" t="s">
        <v>58</v>
      </c>
      <c r="F277" s="148">
        <v>44323</v>
      </c>
      <c r="G277" s="141" t="s">
        <v>442</v>
      </c>
      <c r="H277" s="142"/>
      <c r="I277" s="143"/>
      <c r="J277" s="143"/>
      <c r="K277" s="107" t="str">
        <f t="shared" si="6"/>
        <v/>
      </c>
      <c r="L277" s="144"/>
      <c r="M277" s="158" t="s">
        <v>704</v>
      </c>
      <c r="N277" s="73"/>
      <c r="O277" s="99"/>
      <c r="P277" s="98"/>
      <c r="Q277" s="98"/>
      <c r="R277" s="98"/>
      <c r="S277" s="98"/>
      <c r="T277" s="98"/>
      <c r="U277" s="98"/>
      <c r="V277" s="98"/>
      <c r="W277" s="98"/>
      <c r="X277" s="98"/>
      <c r="Y277" s="98"/>
    </row>
    <row r="278" spans="1:25" s="100" customFormat="1" ht="30.75" hidden="1" x14ac:dyDescent="0.25">
      <c r="A278" s="98"/>
      <c r="B278" s="281">
        <v>274</v>
      </c>
      <c r="C278" s="145" t="s">
        <v>616</v>
      </c>
      <c r="D278" s="140">
        <v>62</v>
      </c>
      <c r="E278" s="103" t="s">
        <v>58</v>
      </c>
      <c r="F278" s="148">
        <v>44323</v>
      </c>
      <c r="G278" s="141" t="s">
        <v>705</v>
      </c>
      <c r="H278" s="145" t="s">
        <v>455</v>
      </c>
      <c r="I278" s="149">
        <v>44324</v>
      </c>
      <c r="J278" s="149">
        <v>44299</v>
      </c>
      <c r="K278" s="107" t="str">
        <f t="shared" ca="1" si="6"/>
        <v>Cumplido</v>
      </c>
      <c r="L278" s="145" t="s">
        <v>706</v>
      </c>
      <c r="M278" s="158"/>
      <c r="N278" s="73"/>
      <c r="O278" s="99"/>
      <c r="P278" s="98"/>
      <c r="Q278" s="98"/>
      <c r="R278" s="98"/>
      <c r="S278" s="98"/>
      <c r="T278" s="98"/>
      <c r="U278" s="98"/>
      <c r="V278" s="98"/>
      <c r="W278" s="98"/>
      <c r="X278" s="98"/>
      <c r="Y278" s="98"/>
    </row>
    <row r="279" spans="1:25" s="100" customFormat="1" ht="45.75" hidden="1" x14ac:dyDescent="0.25">
      <c r="A279" s="98"/>
      <c r="B279" s="281">
        <v>275</v>
      </c>
      <c r="C279" s="145" t="s">
        <v>616</v>
      </c>
      <c r="D279" s="140">
        <v>62</v>
      </c>
      <c r="E279" s="103" t="s">
        <v>58</v>
      </c>
      <c r="F279" s="148">
        <v>44323</v>
      </c>
      <c r="G279" s="154" t="s">
        <v>707</v>
      </c>
      <c r="H279" s="145" t="s">
        <v>708</v>
      </c>
      <c r="I279" s="149">
        <v>44328</v>
      </c>
      <c r="J279" s="149">
        <v>44330</v>
      </c>
      <c r="K279" s="107" t="str">
        <f t="shared" ca="1" si="6"/>
        <v>Cumplido</v>
      </c>
      <c r="L279" s="150" t="s">
        <v>709</v>
      </c>
      <c r="M279" s="158"/>
      <c r="N279" s="73"/>
      <c r="O279" s="99"/>
      <c r="P279" s="98"/>
      <c r="Q279" s="98"/>
      <c r="R279" s="98"/>
      <c r="S279" s="98"/>
      <c r="T279" s="98"/>
      <c r="U279" s="98"/>
      <c r="V279" s="98"/>
      <c r="W279" s="98"/>
      <c r="X279" s="98"/>
      <c r="Y279" s="98"/>
    </row>
    <row r="280" spans="1:25" s="100" customFormat="1" ht="45.75" hidden="1" x14ac:dyDescent="0.25">
      <c r="A280" s="98"/>
      <c r="B280" s="281">
        <v>276</v>
      </c>
      <c r="C280" s="145" t="s">
        <v>11</v>
      </c>
      <c r="D280" s="140"/>
      <c r="E280" s="103" t="s">
        <v>58</v>
      </c>
      <c r="F280" s="148">
        <v>44328</v>
      </c>
      <c r="G280" s="141" t="s">
        <v>710</v>
      </c>
      <c r="H280" s="145" t="s">
        <v>711</v>
      </c>
      <c r="I280" s="149">
        <v>44330</v>
      </c>
      <c r="J280" s="143"/>
      <c r="K280" s="107" t="str">
        <f t="shared" ca="1" si="6"/>
        <v>Atrasado</v>
      </c>
      <c r="L280" s="150" t="s">
        <v>712</v>
      </c>
      <c r="M280" s="158"/>
      <c r="N280" s="73"/>
      <c r="O280" s="99"/>
      <c r="P280" s="98"/>
      <c r="Q280" s="98"/>
      <c r="R280" s="98"/>
      <c r="S280" s="98"/>
      <c r="T280" s="98"/>
      <c r="U280" s="98"/>
      <c r="V280" s="98"/>
      <c r="W280" s="98"/>
      <c r="X280" s="98"/>
      <c r="Y280" s="98"/>
    </row>
    <row r="281" spans="1:25" s="100" customFormat="1" ht="75.75" hidden="1" x14ac:dyDescent="0.25">
      <c r="A281" s="98"/>
      <c r="B281" s="281">
        <v>277</v>
      </c>
      <c r="C281" s="145" t="s">
        <v>713</v>
      </c>
      <c r="D281" s="140">
        <v>11</v>
      </c>
      <c r="E281" s="103" t="s">
        <v>58</v>
      </c>
      <c r="F281" s="148">
        <v>44326</v>
      </c>
      <c r="G281" s="147" t="s">
        <v>714</v>
      </c>
      <c r="H281" s="145" t="s">
        <v>715</v>
      </c>
      <c r="I281" s="149">
        <v>44329</v>
      </c>
      <c r="J281" s="143"/>
      <c r="K281" s="107" t="str">
        <f t="shared" ca="1" si="6"/>
        <v>Atrasado</v>
      </c>
      <c r="L281" s="150" t="s">
        <v>716</v>
      </c>
      <c r="M281" s="158"/>
      <c r="N281" s="73"/>
      <c r="O281" s="99"/>
      <c r="P281" s="98"/>
      <c r="Q281" s="98"/>
      <c r="R281" s="98"/>
      <c r="S281" s="98"/>
      <c r="T281" s="98"/>
      <c r="U281" s="98"/>
      <c r="V281" s="98"/>
      <c r="W281" s="98"/>
      <c r="X281" s="98"/>
      <c r="Y281" s="98"/>
    </row>
    <row r="282" spans="1:25" s="100" customFormat="1" ht="30.75" hidden="1" x14ac:dyDescent="0.25">
      <c r="A282" s="98"/>
      <c r="B282" s="281">
        <v>278</v>
      </c>
      <c r="C282" s="145" t="s">
        <v>713</v>
      </c>
      <c r="D282" s="140">
        <v>11</v>
      </c>
      <c r="E282" s="103" t="s">
        <v>58</v>
      </c>
      <c r="F282" s="148">
        <v>44326</v>
      </c>
      <c r="G282" s="147" t="s">
        <v>717</v>
      </c>
      <c r="H282" s="145" t="s">
        <v>718</v>
      </c>
      <c r="I282" s="149">
        <v>44329</v>
      </c>
      <c r="J282" s="143"/>
      <c r="K282" s="107" t="str">
        <f t="shared" ca="1" si="6"/>
        <v>Atrasado</v>
      </c>
      <c r="L282" s="150" t="s">
        <v>719</v>
      </c>
      <c r="M282" s="158"/>
      <c r="N282" s="73"/>
      <c r="O282" s="99"/>
      <c r="P282" s="98"/>
      <c r="Q282" s="98"/>
      <c r="R282" s="98"/>
      <c r="S282" s="98"/>
      <c r="T282" s="98"/>
      <c r="U282" s="98"/>
      <c r="V282" s="98"/>
      <c r="W282" s="98"/>
      <c r="X282" s="98"/>
      <c r="Y282" s="98"/>
    </row>
    <row r="283" spans="1:25" s="100" customFormat="1" ht="30.75" hidden="1" x14ac:dyDescent="0.25">
      <c r="A283" s="98"/>
      <c r="B283" s="281">
        <v>279</v>
      </c>
      <c r="C283" s="145" t="s">
        <v>713</v>
      </c>
      <c r="D283" s="140">
        <v>11</v>
      </c>
      <c r="E283" s="103" t="s">
        <v>58</v>
      </c>
      <c r="F283" s="148">
        <v>44326</v>
      </c>
      <c r="G283" s="147" t="s">
        <v>720</v>
      </c>
      <c r="H283" s="145" t="s">
        <v>718</v>
      </c>
      <c r="I283" s="149">
        <v>44329</v>
      </c>
      <c r="J283" s="143"/>
      <c r="K283" s="107" t="str">
        <f t="shared" ca="1" si="6"/>
        <v>Atrasado</v>
      </c>
      <c r="L283" s="150" t="s">
        <v>721</v>
      </c>
      <c r="M283" s="158"/>
      <c r="N283" s="73"/>
      <c r="O283" s="99"/>
      <c r="P283" s="98"/>
      <c r="Q283" s="98"/>
      <c r="R283" s="98"/>
      <c r="S283" s="98"/>
      <c r="T283" s="98"/>
      <c r="U283" s="98"/>
      <c r="V283" s="98"/>
      <c r="W283" s="98"/>
      <c r="X283" s="98"/>
      <c r="Y283" s="98"/>
    </row>
    <row r="284" spans="1:25" s="100" customFormat="1" ht="30.75" hidden="1" x14ac:dyDescent="0.25">
      <c r="A284" s="98"/>
      <c r="B284" s="281">
        <v>280</v>
      </c>
      <c r="C284" s="145" t="s">
        <v>722</v>
      </c>
      <c r="D284" s="140">
        <v>12</v>
      </c>
      <c r="E284" s="103" t="s">
        <v>58</v>
      </c>
      <c r="F284" s="148">
        <v>44326</v>
      </c>
      <c r="G284" s="147" t="s">
        <v>442</v>
      </c>
      <c r="H284" s="142"/>
      <c r="I284" s="143"/>
      <c r="J284" s="143"/>
      <c r="K284" s="107" t="str">
        <f t="shared" si="6"/>
        <v/>
      </c>
      <c r="L284" s="144"/>
      <c r="M284" s="158"/>
      <c r="N284" s="73"/>
      <c r="O284" s="99"/>
      <c r="P284" s="98"/>
      <c r="Q284" s="98"/>
      <c r="R284" s="98"/>
      <c r="S284" s="98"/>
      <c r="T284" s="98"/>
      <c r="U284" s="98"/>
      <c r="V284" s="98"/>
      <c r="W284" s="98"/>
      <c r="X284" s="98"/>
      <c r="Y284" s="98"/>
    </row>
    <row r="285" spans="1:25" s="100" customFormat="1" ht="45.75" hidden="1" x14ac:dyDescent="0.25">
      <c r="A285" s="98"/>
      <c r="B285" s="281">
        <v>281</v>
      </c>
      <c r="C285" s="145" t="s">
        <v>604</v>
      </c>
      <c r="D285" s="140">
        <v>63</v>
      </c>
      <c r="E285" s="103" t="s">
        <v>58</v>
      </c>
      <c r="F285" s="148">
        <v>44326</v>
      </c>
      <c r="G285" s="147" t="s">
        <v>723</v>
      </c>
      <c r="H285" s="145" t="s">
        <v>455</v>
      </c>
      <c r="I285" s="149">
        <v>44326</v>
      </c>
      <c r="J285" s="149">
        <v>44326</v>
      </c>
      <c r="K285" s="107" t="str">
        <f t="shared" ca="1" si="6"/>
        <v>Cumplido</v>
      </c>
      <c r="L285" s="150" t="s">
        <v>724</v>
      </c>
      <c r="M285" s="158"/>
      <c r="N285" s="73"/>
      <c r="O285" s="99"/>
      <c r="P285" s="98"/>
      <c r="Q285" s="98"/>
      <c r="R285" s="98"/>
      <c r="S285" s="98"/>
      <c r="T285" s="98"/>
      <c r="U285" s="98"/>
      <c r="V285" s="98"/>
      <c r="W285" s="98"/>
      <c r="X285" s="98"/>
      <c r="Y285" s="98"/>
    </row>
    <row r="286" spans="1:25" s="100" customFormat="1" ht="30.75" hidden="1" x14ac:dyDescent="0.25">
      <c r="A286" s="98"/>
      <c r="B286" s="281">
        <v>282</v>
      </c>
      <c r="C286" s="145" t="s">
        <v>725</v>
      </c>
      <c r="D286" s="140">
        <v>24</v>
      </c>
      <c r="E286" s="103" t="s">
        <v>58</v>
      </c>
      <c r="F286" s="148">
        <v>44326</v>
      </c>
      <c r="G286" s="147" t="s">
        <v>726</v>
      </c>
      <c r="H286" s="145" t="s">
        <v>727</v>
      </c>
      <c r="I286" s="149">
        <v>44327</v>
      </c>
      <c r="J286" s="143"/>
      <c r="K286" s="107" t="str">
        <f t="shared" ca="1" si="6"/>
        <v>Atrasado</v>
      </c>
      <c r="L286" s="150" t="s">
        <v>728</v>
      </c>
      <c r="M286" s="158"/>
      <c r="N286" s="73"/>
      <c r="O286" s="99"/>
      <c r="P286" s="98"/>
      <c r="Q286" s="98"/>
      <c r="R286" s="98"/>
      <c r="S286" s="98"/>
      <c r="T286" s="98"/>
      <c r="U286" s="98"/>
      <c r="V286" s="98"/>
      <c r="W286" s="98"/>
      <c r="X286" s="98"/>
      <c r="Y286" s="98"/>
    </row>
    <row r="287" spans="1:25" s="100" customFormat="1" ht="60.75" hidden="1" x14ac:dyDescent="0.25">
      <c r="A287" s="98"/>
      <c r="B287" s="281">
        <v>283</v>
      </c>
      <c r="C287" s="145" t="s">
        <v>725</v>
      </c>
      <c r="D287" s="140">
        <v>24</v>
      </c>
      <c r="E287" s="103" t="s">
        <v>58</v>
      </c>
      <c r="F287" s="148">
        <v>44326</v>
      </c>
      <c r="G287" s="147" t="s">
        <v>729</v>
      </c>
      <c r="H287" s="145" t="s">
        <v>730</v>
      </c>
      <c r="I287" s="149">
        <v>44327</v>
      </c>
      <c r="J287" s="149">
        <v>44330</v>
      </c>
      <c r="K287" s="107" t="str">
        <f t="shared" ca="1" si="6"/>
        <v>Cumplido</v>
      </c>
      <c r="L287" s="150" t="s">
        <v>731</v>
      </c>
      <c r="M287" s="158"/>
      <c r="N287" s="73"/>
      <c r="O287" s="99"/>
      <c r="P287" s="98"/>
      <c r="Q287" s="98"/>
      <c r="R287" s="98"/>
      <c r="S287" s="98"/>
      <c r="T287" s="98"/>
      <c r="U287" s="98"/>
      <c r="V287" s="98"/>
      <c r="W287" s="98"/>
      <c r="X287" s="98"/>
      <c r="Y287" s="98"/>
    </row>
    <row r="288" spans="1:25" s="100" customFormat="1" ht="60.75" hidden="1" x14ac:dyDescent="0.25">
      <c r="A288" s="98"/>
      <c r="B288" s="281">
        <v>284</v>
      </c>
      <c r="C288" s="145" t="s">
        <v>725</v>
      </c>
      <c r="D288" s="140">
        <v>24</v>
      </c>
      <c r="E288" s="103" t="s">
        <v>58</v>
      </c>
      <c r="F288" s="148">
        <v>44326</v>
      </c>
      <c r="G288" s="147" t="s">
        <v>732</v>
      </c>
      <c r="H288" s="145" t="s">
        <v>727</v>
      </c>
      <c r="I288" s="149">
        <v>44327</v>
      </c>
      <c r="J288" s="149">
        <v>44329</v>
      </c>
      <c r="K288" s="107" t="str">
        <f t="shared" ca="1" si="6"/>
        <v>Cumplido</v>
      </c>
      <c r="L288" s="150" t="s">
        <v>733</v>
      </c>
      <c r="M288" s="158"/>
      <c r="N288" s="73"/>
      <c r="O288" s="99"/>
      <c r="P288" s="98"/>
      <c r="Q288" s="98"/>
      <c r="R288" s="98"/>
      <c r="S288" s="98"/>
      <c r="T288" s="98"/>
      <c r="U288" s="98"/>
      <c r="V288" s="98"/>
      <c r="W288" s="98"/>
      <c r="X288" s="98"/>
      <c r="Y288" s="98"/>
    </row>
    <row r="289" spans="1:25" s="100" customFormat="1" ht="45.75" hidden="1" x14ac:dyDescent="0.25">
      <c r="A289" s="98"/>
      <c r="B289" s="281">
        <v>285</v>
      </c>
      <c r="C289" s="145" t="s">
        <v>734</v>
      </c>
      <c r="D289" s="140">
        <v>13</v>
      </c>
      <c r="E289" s="103" t="s">
        <v>58</v>
      </c>
      <c r="F289" s="148">
        <v>44326</v>
      </c>
      <c r="G289" s="147" t="s">
        <v>735</v>
      </c>
      <c r="H289" s="145" t="s">
        <v>736</v>
      </c>
      <c r="I289" s="149">
        <v>44328</v>
      </c>
      <c r="J289" s="149">
        <v>44329</v>
      </c>
      <c r="K289" s="107" t="str">
        <f t="shared" ca="1" si="6"/>
        <v>Cumplido</v>
      </c>
      <c r="L289" s="150" t="s">
        <v>737</v>
      </c>
      <c r="M289" s="158"/>
      <c r="N289" s="73"/>
      <c r="O289" s="99"/>
      <c r="P289" s="98"/>
      <c r="Q289" s="98"/>
      <c r="R289" s="98"/>
      <c r="S289" s="98"/>
      <c r="T289" s="98"/>
      <c r="U289" s="98"/>
      <c r="V289" s="98"/>
      <c r="W289" s="98"/>
      <c r="X289" s="98"/>
      <c r="Y289" s="98"/>
    </row>
    <row r="290" spans="1:25" s="100" customFormat="1" ht="45.75" hidden="1" x14ac:dyDescent="0.25">
      <c r="A290" s="98"/>
      <c r="B290" s="281">
        <v>286</v>
      </c>
      <c r="C290" s="145" t="s">
        <v>734</v>
      </c>
      <c r="D290" s="140">
        <v>13</v>
      </c>
      <c r="E290" s="103" t="s">
        <v>58</v>
      </c>
      <c r="F290" s="148">
        <v>44326</v>
      </c>
      <c r="G290" s="147" t="s">
        <v>738</v>
      </c>
      <c r="H290" s="145" t="s">
        <v>739</v>
      </c>
      <c r="I290" s="149">
        <v>44329</v>
      </c>
      <c r="J290" s="149">
        <v>44329</v>
      </c>
      <c r="K290" s="107" t="str">
        <f t="shared" ca="1" si="6"/>
        <v>Cumplido</v>
      </c>
      <c r="L290" s="150" t="s">
        <v>740</v>
      </c>
      <c r="M290" s="158"/>
      <c r="N290" s="73"/>
      <c r="O290" s="99"/>
      <c r="P290" s="98"/>
      <c r="Q290" s="98"/>
      <c r="R290" s="98"/>
      <c r="S290" s="98"/>
      <c r="T290" s="98"/>
      <c r="U290" s="98"/>
      <c r="V290" s="98"/>
      <c r="W290" s="98"/>
      <c r="X290" s="98"/>
      <c r="Y290" s="98"/>
    </row>
    <row r="291" spans="1:25" s="100" customFormat="1" ht="45.75" hidden="1" x14ac:dyDescent="0.25">
      <c r="A291" s="98"/>
      <c r="B291" s="281">
        <v>287</v>
      </c>
      <c r="C291" s="145" t="s">
        <v>734</v>
      </c>
      <c r="D291" s="140">
        <v>13</v>
      </c>
      <c r="E291" s="103" t="s">
        <v>58</v>
      </c>
      <c r="F291" s="148">
        <v>44326</v>
      </c>
      <c r="G291" s="147" t="s">
        <v>741</v>
      </c>
      <c r="H291" s="145" t="s">
        <v>739</v>
      </c>
      <c r="I291" s="149">
        <v>44326</v>
      </c>
      <c r="J291" s="149">
        <v>44326</v>
      </c>
      <c r="K291" s="107" t="str">
        <f t="shared" ca="1" si="6"/>
        <v>Cumplido</v>
      </c>
      <c r="L291" s="150" t="s">
        <v>742</v>
      </c>
      <c r="M291" s="158"/>
      <c r="N291" s="73"/>
      <c r="O291" s="99"/>
      <c r="P291" s="98"/>
      <c r="Q291" s="98"/>
      <c r="R291" s="98"/>
      <c r="S291" s="98"/>
      <c r="T291" s="98"/>
      <c r="U291" s="98"/>
      <c r="V291" s="98"/>
      <c r="W291" s="98"/>
      <c r="X291" s="98"/>
      <c r="Y291" s="98"/>
    </row>
    <row r="292" spans="1:25" s="100" customFormat="1" ht="15.75" hidden="1" x14ac:dyDescent="0.25">
      <c r="A292" s="98"/>
      <c r="B292" s="281">
        <v>288</v>
      </c>
      <c r="C292" s="145" t="s">
        <v>743</v>
      </c>
      <c r="D292" s="140">
        <v>34</v>
      </c>
      <c r="E292" s="103" t="s">
        <v>58</v>
      </c>
      <c r="F292" s="148">
        <v>44326</v>
      </c>
      <c r="G292" s="147" t="s">
        <v>442</v>
      </c>
      <c r="H292" s="142"/>
      <c r="I292" s="143"/>
      <c r="J292" s="143"/>
      <c r="K292" s="107" t="str">
        <f t="shared" si="6"/>
        <v/>
      </c>
      <c r="L292" s="144"/>
      <c r="M292" s="158"/>
      <c r="N292" s="73"/>
      <c r="O292" s="99"/>
      <c r="P292" s="98"/>
      <c r="Q292" s="98"/>
      <c r="R292" s="98"/>
      <c r="S292" s="98"/>
      <c r="T292" s="98"/>
      <c r="U292" s="98"/>
      <c r="V292" s="98"/>
      <c r="W292" s="98"/>
      <c r="X292" s="98"/>
      <c r="Y292" s="98"/>
    </row>
    <row r="293" spans="1:25" s="100" customFormat="1" ht="60.75" hidden="1" x14ac:dyDescent="0.25">
      <c r="A293" s="98"/>
      <c r="B293" s="281">
        <v>289</v>
      </c>
      <c r="C293" s="145" t="s">
        <v>616</v>
      </c>
      <c r="D293" s="140">
        <v>64</v>
      </c>
      <c r="E293" s="103" t="s">
        <v>58</v>
      </c>
      <c r="F293" s="148">
        <v>44326</v>
      </c>
      <c r="G293" s="147" t="s">
        <v>744</v>
      </c>
      <c r="H293" s="145" t="s">
        <v>745</v>
      </c>
      <c r="I293" s="149">
        <v>44326</v>
      </c>
      <c r="J293" s="149">
        <v>44326</v>
      </c>
      <c r="K293" s="107" t="str">
        <f t="shared" ca="1" si="6"/>
        <v>Cumplido</v>
      </c>
      <c r="L293" s="162" t="s">
        <v>746</v>
      </c>
      <c r="M293" s="158"/>
      <c r="N293" s="73"/>
      <c r="O293" s="99"/>
      <c r="P293" s="98"/>
      <c r="Q293" s="98"/>
      <c r="R293" s="98"/>
      <c r="S293" s="98"/>
      <c r="T293" s="98"/>
      <c r="U293" s="98"/>
      <c r="V293" s="98"/>
      <c r="W293" s="98"/>
      <c r="X293" s="98"/>
      <c r="Y293" s="98"/>
    </row>
    <row r="294" spans="1:25" s="100" customFormat="1" ht="195.75" hidden="1" x14ac:dyDescent="0.25">
      <c r="A294" s="98"/>
      <c r="B294" s="281">
        <v>290</v>
      </c>
      <c r="C294" s="145" t="s">
        <v>616</v>
      </c>
      <c r="D294" s="140">
        <v>64</v>
      </c>
      <c r="E294" s="103" t="s">
        <v>58</v>
      </c>
      <c r="F294" s="148">
        <v>44326</v>
      </c>
      <c r="G294" s="147" t="s">
        <v>747</v>
      </c>
      <c r="H294" s="145" t="s">
        <v>748</v>
      </c>
      <c r="I294" s="149">
        <v>44327</v>
      </c>
      <c r="J294" s="149">
        <v>44330</v>
      </c>
      <c r="K294" s="107" t="str">
        <f t="shared" ca="1" si="6"/>
        <v>Cumplido</v>
      </c>
      <c r="L294" s="145" t="s">
        <v>749</v>
      </c>
      <c r="M294" s="158"/>
      <c r="N294" s="73"/>
      <c r="O294" s="99"/>
      <c r="P294" s="98"/>
      <c r="Q294" s="98"/>
      <c r="R294" s="98"/>
      <c r="S294" s="98"/>
      <c r="T294" s="98"/>
      <c r="U294" s="98"/>
      <c r="V294" s="98"/>
      <c r="W294" s="98"/>
      <c r="X294" s="98"/>
      <c r="Y294" s="98"/>
    </row>
    <row r="295" spans="1:25" s="100" customFormat="1" ht="195.75" hidden="1" x14ac:dyDescent="0.25">
      <c r="A295" s="98"/>
      <c r="B295" s="281">
        <v>291</v>
      </c>
      <c r="C295" s="145" t="s">
        <v>604</v>
      </c>
      <c r="D295" s="140">
        <v>65</v>
      </c>
      <c r="E295" s="103" t="s">
        <v>58</v>
      </c>
      <c r="F295" s="148">
        <v>44327</v>
      </c>
      <c r="G295" s="147" t="s">
        <v>750</v>
      </c>
      <c r="H295" s="145" t="s">
        <v>751</v>
      </c>
      <c r="I295" s="149">
        <v>44328</v>
      </c>
      <c r="J295" s="149">
        <v>44330</v>
      </c>
      <c r="K295" s="107" t="str">
        <f t="shared" ca="1" si="6"/>
        <v>Cumplido</v>
      </c>
      <c r="L295" s="145" t="s">
        <v>749</v>
      </c>
      <c r="M295" s="158"/>
      <c r="N295" s="73"/>
      <c r="O295" s="99"/>
      <c r="P295" s="98"/>
      <c r="Q295" s="98"/>
      <c r="R295" s="98"/>
      <c r="S295" s="98"/>
      <c r="T295" s="98"/>
      <c r="U295" s="98"/>
      <c r="V295" s="98"/>
      <c r="W295" s="98"/>
      <c r="X295" s="98"/>
      <c r="Y295" s="98"/>
    </row>
    <row r="296" spans="1:25" s="100" customFormat="1" ht="45.75" hidden="1" x14ac:dyDescent="0.25">
      <c r="A296" s="98"/>
      <c r="B296" s="281">
        <v>292</v>
      </c>
      <c r="C296" s="145" t="s">
        <v>604</v>
      </c>
      <c r="D296" s="140">
        <v>65</v>
      </c>
      <c r="E296" s="103" t="s">
        <v>58</v>
      </c>
      <c r="F296" s="148">
        <v>44327</v>
      </c>
      <c r="G296" s="147" t="s">
        <v>752</v>
      </c>
      <c r="H296" s="145" t="s">
        <v>455</v>
      </c>
      <c r="I296" s="149">
        <v>44326</v>
      </c>
      <c r="J296" s="149">
        <v>44326</v>
      </c>
      <c r="K296" s="107" t="str">
        <f t="shared" ca="1" si="6"/>
        <v>Cumplido</v>
      </c>
      <c r="L296" s="150" t="s">
        <v>753</v>
      </c>
      <c r="M296" s="158"/>
      <c r="N296" s="73"/>
      <c r="O296" s="99"/>
      <c r="P296" s="98"/>
      <c r="Q296" s="98"/>
      <c r="R296" s="98"/>
      <c r="S296" s="98"/>
      <c r="T296" s="98"/>
      <c r="U296" s="98"/>
      <c r="V296" s="98"/>
      <c r="W296" s="98"/>
      <c r="X296" s="98"/>
      <c r="Y296" s="98"/>
    </row>
    <row r="297" spans="1:25" s="100" customFormat="1" ht="75.75" hidden="1" x14ac:dyDescent="0.25">
      <c r="A297" s="98"/>
      <c r="B297" s="281">
        <v>293</v>
      </c>
      <c r="C297" s="145" t="s">
        <v>689</v>
      </c>
      <c r="D297" s="140">
        <v>35</v>
      </c>
      <c r="E297" s="103" t="s">
        <v>58</v>
      </c>
      <c r="F297" s="148">
        <v>44327</v>
      </c>
      <c r="G297" s="147" t="s">
        <v>754</v>
      </c>
      <c r="H297" s="145" t="s">
        <v>755</v>
      </c>
      <c r="I297" s="149">
        <v>44333</v>
      </c>
      <c r="J297" s="143"/>
      <c r="K297" s="107" t="str">
        <f t="shared" ca="1" si="6"/>
        <v>Atrasado</v>
      </c>
      <c r="L297" s="150" t="s">
        <v>756</v>
      </c>
      <c r="M297" s="158"/>
      <c r="N297" s="73"/>
      <c r="O297" s="99"/>
      <c r="P297" s="98"/>
      <c r="Q297" s="98"/>
      <c r="R297" s="98"/>
      <c r="S297" s="98"/>
      <c r="T297" s="98"/>
      <c r="U297" s="98"/>
      <c r="V297" s="98"/>
      <c r="W297" s="98"/>
      <c r="X297" s="98"/>
      <c r="Y297" s="98"/>
    </row>
    <row r="298" spans="1:25" s="100" customFormat="1" ht="45.75" hidden="1" x14ac:dyDescent="0.25">
      <c r="A298" s="98"/>
      <c r="B298" s="281">
        <v>294</v>
      </c>
      <c r="C298" s="145" t="s">
        <v>689</v>
      </c>
      <c r="D298" s="140">
        <v>35</v>
      </c>
      <c r="E298" s="103" t="s">
        <v>58</v>
      </c>
      <c r="F298" s="148">
        <v>44327</v>
      </c>
      <c r="G298" s="147" t="s">
        <v>757</v>
      </c>
      <c r="H298" s="145" t="s">
        <v>758</v>
      </c>
      <c r="I298" s="149">
        <v>44328</v>
      </c>
      <c r="J298" s="149">
        <v>44330</v>
      </c>
      <c r="K298" s="107" t="str">
        <f t="shared" ca="1" si="6"/>
        <v>Cumplido</v>
      </c>
      <c r="L298" s="150" t="s">
        <v>759</v>
      </c>
      <c r="M298" s="158"/>
      <c r="N298" s="73"/>
      <c r="O298" s="99"/>
      <c r="P298" s="98"/>
      <c r="Q298" s="98"/>
      <c r="R298" s="98"/>
      <c r="S298" s="98"/>
      <c r="T298" s="98"/>
      <c r="U298" s="98"/>
      <c r="V298" s="98"/>
      <c r="W298" s="98"/>
      <c r="X298" s="98"/>
      <c r="Y298" s="98"/>
    </row>
    <row r="299" spans="1:25" s="100" customFormat="1" ht="45.75" hidden="1" x14ac:dyDescent="0.25">
      <c r="A299" s="98"/>
      <c r="B299" s="281">
        <v>295</v>
      </c>
      <c r="C299" s="145" t="s">
        <v>689</v>
      </c>
      <c r="D299" s="140">
        <v>35</v>
      </c>
      <c r="E299" s="103" t="s">
        <v>58</v>
      </c>
      <c r="F299" s="148">
        <v>44327</v>
      </c>
      <c r="G299" s="147" t="s">
        <v>760</v>
      </c>
      <c r="H299" s="145" t="s">
        <v>755</v>
      </c>
      <c r="I299" s="149">
        <v>44331</v>
      </c>
      <c r="J299" s="149">
        <v>44330</v>
      </c>
      <c r="K299" s="107" t="str">
        <f t="shared" ca="1" si="6"/>
        <v>Cumplido</v>
      </c>
      <c r="L299" s="150" t="s">
        <v>761</v>
      </c>
      <c r="M299" s="158"/>
      <c r="N299" s="73"/>
      <c r="O299" s="99"/>
      <c r="P299" s="98"/>
      <c r="Q299" s="98"/>
      <c r="R299" s="98"/>
      <c r="S299" s="98"/>
      <c r="T299" s="98"/>
      <c r="U299" s="98"/>
      <c r="V299" s="98"/>
      <c r="W299" s="98"/>
      <c r="X299" s="98"/>
      <c r="Y299" s="98"/>
    </row>
    <row r="300" spans="1:25" s="100" customFormat="1" ht="60.75" hidden="1" x14ac:dyDescent="0.25">
      <c r="A300" s="98"/>
      <c r="B300" s="281">
        <v>296</v>
      </c>
      <c r="C300" s="145" t="s">
        <v>689</v>
      </c>
      <c r="D300" s="140">
        <v>35</v>
      </c>
      <c r="E300" s="103" t="s">
        <v>58</v>
      </c>
      <c r="F300" s="148">
        <v>44327</v>
      </c>
      <c r="G300" s="147" t="s">
        <v>762</v>
      </c>
      <c r="H300" s="145" t="s">
        <v>755</v>
      </c>
      <c r="I300" s="149">
        <v>44328</v>
      </c>
      <c r="J300" s="149">
        <v>44328</v>
      </c>
      <c r="K300" s="107" t="str">
        <f t="shared" ca="1" si="6"/>
        <v>Cumplido</v>
      </c>
      <c r="L300" s="150" t="s">
        <v>763</v>
      </c>
      <c r="M300" s="158"/>
      <c r="N300" s="73"/>
      <c r="O300" s="99"/>
      <c r="P300" s="98"/>
      <c r="Q300" s="98"/>
      <c r="R300" s="98"/>
      <c r="S300" s="98"/>
      <c r="T300" s="98"/>
      <c r="U300" s="98"/>
      <c r="V300" s="98"/>
      <c r="W300" s="98"/>
      <c r="X300" s="98"/>
      <c r="Y300" s="98"/>
    </row>
    <row r="301" spans="1:25" s="100" customFormat="1" ht="45.75" hidden="1" x14ac:dyDescent="0.25">
      <c r="A301" s="98"/>
      <c r="B301" s="281">
        <v>297</v>
      </c>
      <c r="C301" s="145" t="s">
        <v>689</v>
      </c>
      <c r="D301" s="140">
        <v>35</v>
      </c>
      <c r="E301" s="103" t="s">
        <v>58</v>
      </c>
      <c r="F301" s="148">
        <v>44327</v>
      </c>
      <c r="G301" s="147" t="s">
        <v>764</v>
      </c>
      <c r="H301" s="145" t="s">
        <v>12</v>
      </c>
      <c r="I301" s="149">
        <v>44328</v>
      </c>
      <c r="J301" s="149">
        <v>44328</v>
      </c>
      <c r="K301" s="107" t="str">
        <f t="shared" ca="1" si="6"/>
        <v>Cumplido</v>
      </c>
      <c r="L301" s="150" t="s">
        <v>765</v>
      </c>
      <c r="M301" s="158"/>
      <c r="N301" s="73"/>
      <c r="O301" s="99"/>
      <c r="P301" s="98"/>
      <c r="Q301" s="98"/>
      <c r="R301" s="98"/>
      <c r="S301" s="98"/>
      <c r="T301" s="98"/>
      <c r="U301" s="98"/>
      <c r="V301" s="98"/>
      <c r="W301" s="98"/>
      <c r="X301" s="98"/>
      <c r="Y301" s="98"/>
    </row>
    <row r="302" spans="1:25" s="100" customFormat="1" ht="45.75" hidden="1" x14ac:dyDescent="0.25">
      <c r="A302" s="98"/>
      <c r="B302" s="281">
        <v>298</v>
      </c>
      <c r="C302" s="145" t="s">
        <v>766</v>
      </c>
      <c r="D302" s="140">
        <v>25</v>
      </c>
      <c r="E302" s="103" t="s">
        <v>58</v>
      </c>
      <c r="F302" s="148">
        <v>44327</v>
      </c>
      <c r="G302" s="147" t="s">
        <v>767</v>
      </c>
      <c r="H302" s="145" t="s">
        <v>683</v>
      </c>
      <c r="I302" s="149">
        <v>44328</v>
      </c>
      <c r="J302" s="149">
        <v>44330</v>
      </c>
      <c r="K302" s="107" t="str">
        <f t="shared" ca="1" si="6"/>
        <v>Cumplido</v>
      </c>
      <c r="L302" s="150" t="s">
        <v>768</v>
      </c>
      <c r="M302" s="158"/>
      <c r="N302" s="73"/>
      <c r="O302" s="99"/>
      <c r="P302" s="98"/>
      <c r="Q302" s="98"/>
      <c r="R302" s="98"/>
      <c r="S302" s="98"/>
      <c r="T302" s="98"/>
      <c r="U302" s="98"/>
      <c r="V302" s="98"/>
      <c r="W302" s="98"/>
      <c r="X302" s="98"/>
      <c r="Y302" s="98"/>
    </row>
    <row r="303" spans="1:25" s="100" customFormat="1" ht="45.75" hidden="1" x14ac:dyDescent="0.25">
      <c r="A303" s="98"/>
      <c r="B303" s="281">
        <v>299</v>
      </c>
      <c r="C303" s="145" t="s">
        <v>769</v>
      </c>
      <c r="D303" s="140">
        <v>14</v>
      </c>
      <c r="E303" s="103" t="s">
        <v>58</v>
      </c>
      <c r="F303" s="148">
        <v>44327</v>
      </c>
      <c r="G303" s="147" t="s">
        <v>770</v>
      </c>
      <c r="H303" s="145" t="s">
        <v>771</v>
      </c>
      <c r="I303" s="149">
        <v>44327</v>
      </c>
      <c r="J303" s="149">
        <v>44327</v>
      </c>
      <c r="K303" s="107" t="str">
        <f t="shared" ca="1" si="6"/>
        <v>Cumplido</v>
      </c>
      <c r="L303" s="150" t="s">
        <v>772</v>
      </c>
      <c r="M303" s="158"/>
      <c r="N303" s="73"/>
      <c r="O303" s="99"/>
      <c r="P303" s="98"/>
      <c r="Q303" s="98"/>
      <c r="R303" s="98"/>
      <c r="S303" s="98"/>
      <c r="T303" s="98"/>
      <c r="U303" s="98"/>
      <c r="V303" s="98"/>
      <c r="W303" s="98"/>
      <c r="X303" s="98"/>
      <c r="Y303" s="98"/>
    </row>
    <row r="304" spans="1:25" s="100" customFormat="1" ht="105.75" hidden="1" x14ac:dyDescent="0.25">
      <c r="A304" s="98"/>
      <c r="B304" s="281">
        <v>300</v>
      </c>
      <c r="C304" s="145" t="s">
        <v>616</v>
      </c>
      <c r="D304" s="140">
        <v>66</v>
      </c>
      <c r="E304" s="103" t="s">
        <v>58</v>
      </c>
      <c r="F304" s="148">
        <v>44327</v>
      </c>
      <c r="G304" s="147" t="s">
        <v>773</v>
      </c>
      <c r="H304" s="145" t="s">
        <v>774</v>
      </c>
      <c r="I304" s="149">
        <v>44329</v>
      </c>
      <c r="J304" s="149">
        <v>44329</v>
      </c>
      <c r="K304" s="107" t="str">
        <f t="shared" ca="1" si="6"/>
        <v>Cumplido</v>
      </c>
      <c r="L304" s="150" t="s">
        <v>775</v>
      </c>
      <c r="M304" s="158"/>
      <c r="N304" s="73"/>
      <c r="O304" s="99"/>
      <c r="P304" s="98"/>
      <c r="Q304" s="98"/>
      <c r="R304" s="98"/>
      <c r="S304" s="98"/>
      <c r="T304" s="98"/>
      <c r="U304" s="98"/>
      <c r="V304" s="98"/>
      <c r="W304" s="98"/>
      <c r="X304" s="98"/>
      <c r="Y304" s="98"/>
    </row>
    <row r="305" spans="1:25" s="100" customFormat="1" ht="30.75" hidden="1" x14ac:dyDescent="0.25">
      <c r="A305" s="98"/>
      <c r="B305" s="281">
        <v>301</v>
      </c>
      <c r="C305" s="145" t="s">
        <v>616</v>
      </c>
      <c r="D305" s="140">
        <v>66</v>
      </c>
      <c r="E305" s="103" t="s">
        <v>58</v>
      </c>
      <c r="F305" s="148">
        <v>44327</v>
      </c>
      <c r="G305" s="147" t="s">
        <v>776</v>
      </c>
      <c r="H305" s="145" t="s">
        <v>774</v>
      </c>
      <c r="I305" s="149">
        <v>44333</v>
      </c>
      <c r="J305" s="143"/>
      <c r="K305" s="107" t="str">
        <f t="shared" ca="1" si="6"/>
        <v>Atrasado</v>
      </c>
      <c r="L305" s="150" t="s">
        <v>630</v>
      </c>
      <c r="M305" s="158"/>
      <c r="N305" s="73"/>
      <c r="O305" s="99"/>
      <c r="P305" s="98"/>
      <c r="Q305" s="98"/>
      <c r="R305" s="98"/>
      <c r="S305" s="98"/>
      <c r="T305" s="98"/>
      <c r="U305" s="98"/>
      <c r="V305" s="98"/>
      <c r="W305" s="98"/>
      <c r="X305" s="98"/>
      <c r="Y305" s="98"/>
    </row>
    <row r="306" spans="1:25" s="100" customFormat="1" ht="75.75" hidden="1" x14ac:dyDescent="0.25">
      <c r="A306" s="98"/>
      <c r="B306" s="281">
        <v>302</v>
      </c>
      <c r="C306" s="145" t="s">
        <v>616</v>
      </c>
      <c r="D306" s="140">
        <v>66</v>
      </c>
      <c r="E306" s="103" t="s">
        <v>58</v>
      </c>
      <c r="F306" s="148">
        <v>44327</v>
      </c>
      <c r="G306" s="147" t="s">
        <v>777</v>
      </c>
      <c r="H306" s="145" t="s">
        <v>778</v>
      </c>
      <c r="I306" s="149">
        <v>44328</v>
      </c>
      <c r="J306" s="149">
        <v>44328</v>
      </c>
      <c r="K306" s="107" t="str">
        <f t="shared" ca="1" si="6"/>
        <v>Cumplido</v>
      </c>
      <c r="L306" s="150" t="s">
        <v>779</v>
      </c>
      <c r="M306" s="158"/>
      <c r="N306" s="73"/>
      <c r="O306" s="99"/>
      <c r="P306" s="98"/>
      <c r="Q306" s="98"/>
      <c r="R306" s="98"/>
      <c r="S306" s="98"/>
      <c r="T306" s="98"/>
      <c r="U306" s="98"/>
      <c r="V306" s="98"/>
      <c r="W306" s="98"/>
      <c r="X306" s="98"/>
      <c r="Y306" s="98"/>
    </row>
    <row r="307" spans="1:25" s="100" customFormat="1" ht="60.75" hidden="1" x14ac:dyDescent="0.25">
      <c r="A307" s="98"/>
      <c r="B307" s="281">
        <v>303</v>
      </c>
      <c r="C307" s="145" t="s">
        <v>616</v>
      </c>
      <c r="D307" s="140">
        <v>66</v>
      </c>
      <c r="E307" s="103" t="s">
        <v>58</v>
      </c>
      <c r="F307" s="148">
        <v>44327</v>
      </c>
      <c r="G307" s="147" t="s">
        <v>780</v>
      </c>
      <c r="H307" s="145" t="s">
        <v>781</v>
      </c>
      <c r="I307" s="149">
        <v>44328</v>
      </c>
      <c r="J307" s="149">
        <v>44330</v>
      </c>
      <c r="K307" s="107" t="str">
        <f t="shared" ca="1" si="6"/>
        <v>Cumplido</v>
      </c>
      <c r="L307" s="145" t="s">
        <v>782</v>
      </c>
      <c r="M307" s="158"/>
      <c r="N307" s="73"/>
      <c r="O307" s="99"/>
      <c r="P307" s="98"/>
      <c r="Q307" s="98"/>
      <c r="R307" s="98"/>
      <c r="S307" s="98"/>
      <c r="T307" s="98"/>
      <c r="U307" s="98"/>
      <c r="V307" s="98"/>
      <c r="W307" s="98"/>
      <c r="X307" s="98"/>
      <c r="Y307" s="98"/>
    </row>
    <row r="308" spans="1:25" s="100" customFormat="1" ht="60.75" hidden="1" x14ac:dyDescent="0.25">
      <c r="A308" s="98"/>
      <c r="B308" s="281">
        <v>304</v>
      </c>
      <c r="C308" s="145" t="s">
        <v>783</v>
      </c>
      <c r="D308" s="140">
        <v>67</v>
      </c>
      <c r="E308" s="103" t="s">
        <v>58</v>
      </c>
      <c r="F308" s="148">
        <v>44328</v>
      </c>
      <c r="G308" s="147" t="s">
        <v>784</v>
      </c>
      <c r="H308" s="163" t="s">
        <v>641</v>
      </c>
      <c r="I308" s="149">
        <v>44328</v>
      </c>
      <c r="J308" s="149">
        <v>44330</v>
      </c>
      <c r="K308" s="107" t="str">
        <f t="shared" ca="1" si="6"/>
        <v>Cumplido</v>
      </c>
      <c r="L308" s="150" t="s">
        <v>642</v>
      </c>
      <c r="M308" s="158"/>
      <c r="N308" s="73"/>
      <c r="O308" s="99"/>
      <c r="P308" s="98"/>
      <c r="Q308" s="98"/>
      <c r="R308" s="98"/>
      <c r="S308" s="98"/>
      <c r="T308" s="98"/>
      <c r="U308" s="98"/>
      <c r="V308" s="98"/>
      <c r="W308" s="98"/>
      <c r="X308" s="98"/>
      <c r="Y308" s="98"/>
    </row>
    <row r="309" spans="1:25" s="100" customFormat="1" ht="30.75" hidden="1" x14ac:dyDescent="0.25">
      <c r="A309" s="98"/>
      <c r="B309" s="281">
        <v>305</v>
      </c>
      <c r="C309" s="145" t="s">
        <v>783</v>
      </c>
      <c r="D309" s="140">
        <v>67</v>
      </c>
      <c r="E309" s="103" t="s">
        <v>58</v>
      </c>
      <c r="F309" s="148">
        <v>44328</v>
      </c>
      <c r="G309" s="147" t="s">
        <v>785</v>
      </c>
      <c r="H309" s="163" t="s">
        <v>641</v>
      </c>
      <c r="I309" s="149">
        <v>44333</v>
      </c>
      <c r="J309" s="143"/>
      <c r="K309" s="107" t="str">
        <f t="shared" ca="1" si="6"/>
        <v>Atrasado</v>
      </c>
      <c r="L309" s="150" t="s">
        <v>786</v>
      </c>
      <c r="M309" s="158"/>
      <c r="N309" s="73"/>
      <c r="O309" s="99"/>
      <c r="P309" s="98"/>
      <c r="Q309" s="98"/>
      <c r="R309" s="98"/>
      <c r="S309" s="98"/>
      <c r="T309" s="98"/>
      <c r="U309" s="98"/>
      <c r="V309" s="98"/>
      <c r="W309" s="98"/>
      <c r="X309" s="98"/>
      <c r="Y309" s="98"/>
    </row>
    <row r="310" spans="1:25" s="100" customFormat="1" ht="45.75" hidden="1" x14ac:dyDescent="0.25">
      <c r="A310" s="98"/>
      <c r="B310" s="281">
        <v>306</v>
      </c>
      <c r="C310" s="145" t="s">
        <v>787</v>
      </c>
      <c r="D310" s="140">
        <v>15</v>
      </c>
      <c r="E310" s="103" t="s">
        <v>58</v>
      </c>
      <c r="F310" s="148">
        <v>44328</v>
      </c>
      <c r="G310" s="147" t="s">
        <v>788</v>
      </c>
      <c r="H310" s="145" t="s">
        <v>739</v>
      </c>
      <c r="I310" s="149">
        <v>44329</v>
      </c>
      <c r="J310" s="143"/>
      <c r="K310" s="107" t="str">
        <f t="shared" ca="1" si="6"/>
        <v>Atrasado</v>
      </c>
      <c r="L310" s="150" t="s">
        <v>789</v>
      </c>
      <c r="M310" s="158"/>
      <c r="N310" s="73"/>
      <c r="O310" s="99"/>
      <c r="P310" s="98"/>
      <c r="Q310" s="98"/>
      <c r="R310" s="98"/>
      <c r="S310" s="98"/>
      <c r="T310" s="98"/>
      <c r="U310" s="98"/>
      <c r="V310" s="98"/>
      <c r="W310" s="98"/>
      <c r="X310" s="98"/>
      <c r="Y310" s="98"/>
    </row>
    <row r="311" spans="1:25" s="100" customFormat="1" ht="45.75" hidden="1" x14ac:dyDescent="0.25">
      <c r="A311" s="98"/>
      <c r="B311" s="281">
        <v>307</v>
      </c>
      <c r="C311" s="145" t="s">
        <v>787</v>
      </c>
      <c r="D311" s="140">
        <v>15</v>
      </c>
      <c r="E311" s="103" t="s">
        <v>58</v>
      </c>
      <c r="F311" s="148">
        <v>44328</v>
      </c>
      <c r="G311" s="147" t="s">
        <v>790</v>
      </c>
      <c r="H311" s="145" t="s">
        <v>739</v>
      </c>
      <c r="I311" s="149">
        <v>44329</v>
      </c>
      <c r="J311" s="149">
        <v>44329</v>
      </c>
      <c r="K311" s="107" t="str">
        <f t="shared" ca="1" si="6"/>
        <v>Cumplido</v>
      </c>
      <c r="L311" s="150" t="s">
        <v>791</v>
      </c>
      <c r="M311" s="158"/>
      <c r="N311" s="73"/>
      <c r="O311" s="99"/>
      <c r="P311" s="98"/>
      <c r="Q311" s="98"/>
      <c r="R311" s="98"/>
      <c r="S311" s="98"/>
      <c r="T311" s="98"/>
      <c r="U311" s="98"/>
      <c r="V311" s="98"/>
      <c r="W311" s="98"/>
      <c r="X311" s="98"/>
      <c r="Y311" s="98"/>
    </row>
    <row r="312" spans="1:25" s="100" customFormat="1" ht="30.75" hidden="1" x14ac:dyDescent="0.25">
      <c r="A312" s="98"/>
      <c r="B312" s="281">
        <v>308</v>
      </c>
      <c r="C312" s="145" t="s">
        <v>792</v>
      </c>
      <c r="D312" s="140">
        <v>26</v>
      </c>
      <c r="E312" s="103" t="s">
        <v>58</v>
      </c>
      <c r="F312" s="148">
        <v>44328</v>
      </c>
      <c r="G312" s="147" t="s">
        <v>793</v>
      </c>
      <c r="H312" s="145" t="s">
        <v>730</v>
      </c>
      <c r="I312" s="149">
        <v>44330</v>
      </c>
      <c r="J312" s="143"/>
      <c r="K312" s="107" t="str">
        <f t="shared" ca="1" si="6"/>
        <v>Atrasado</v>
      </c>
      <c r="L312" s="150" t="s">
        <v>794</v>
      </c>
      <c r="M312" s="158"/>
      <c r="N312" s="73"/>
      <c r="O312" s="99"/>
      <c r="P312" s="98"/>
      <c r="Q312" s="98"/>
      <c r="R312" s="98"/>
      <c r="S312" s="98"/>
      <c r="T312" s="98"/>
      <c r="U312" s="98"/>
      <c r="V312" s="98"/>
      <c r="W312" s="98"/>
      <c r="X312" s="98"/>
      <c r="Y312" s="98"/>
    </row>
    <row r="313" spans="1:25" s="100" customFormat="1" ht="15.75" hidden="1" x14ac:dyDescent="0.25">
      <c r="A313" s="98"/>
      <c r="B313" s="281">
        <v>309</v>
      </c>
      <c r="C313" s="145" t="s">
        <v>743</v>
      </c>
      <c r="D313" s="140">
        <v>36</v>
      </c>
      <c r="E313" s="103" t="s">
        <v>58</v>
      </c>
      <c r="F313" s="148">
        <v>44328</v>
      </c>
      <c r="G313" s="147" t="s">
        <v>514</v>
      </c>
      <c r="H313" s="142"/>
      <c r="I313" s="143"/>
      <c r="J313" s="143"/>
      <c r="K313" s="107" t="str">
        <f t="shared" si="6"/>
        <v/>
      </c>
      <c r="L313" s="144"/>
      <c r="M313" s="158"/>
      <c r="N313" s="73"/>
      <c r="O313" s="99"/>
      <c r="P313" s="98"/>
      <c r="Q313" s="98"/>
      <c r="R313" s="98"/>
      <c r="S313" s="98"/>
      <c r="T313" s="98"/>
      <c r="U313" s="98"/>
      <c r="V313" s="98"/>
      <c r="W313" s="98"/>
      <c r="X313" s="98"/>
      <c r="Y313" s="98"/>
    </row>
    <row r="314" spans="1:25" s="100" customFormat="1" ht="60.75" hidden="1" x14ac:dyDescent="0.25">
      <c r="A314" s="98"/>
      <c r="B314" s="281">
        <v>310</v>
      </c>
      <c r="C314" s="145" t="s">
        <v>616</v>
      </c>
      <c r="D314" s="140">
        <v>68</v>
      </c>
      <c r="E314" s="103" t="s">
        <v>58</v>
      </c>
      <c r="F314" s="148">
        <v>44328</v>
      </c>
      <c r="G314" s="147" t="s">
        <v>795</v>
      </c>
      <c r="H314" s="145" t="s">
        <v>751</v>
      </c>
      <c r="I314" s="149">
        <v>44328</v>
      </c>
      <c r="J314" s="149">
        <v>44329</v>
      </c>
      <c r="K314" s="107" t="str">
        <f t="shared" ca="1" si="6"/>
        <v>Cumplido</v>
      </c>
      <c r="L314" s="150" t="s">
        <v>796</v>
      </c>
      <c r="M314" s="158"/>
      <c r="N314" s="73"/>
      <c r="O314" s="99"/>
      <c r="P314" s="98"/>
      <c r="Q314" s="98"/>
      <c r="R314" s="98"/>
      <c r="S314" s="98"/>
      <c r="T314" s="98"/>
      <c r="U314" s="98"/>
      <c r="V314" s="98"/>
      <c r="W314" s="98"/>
      <c r="X314" s="98"/>
      <c r="Y314" s="98"/>
    </row>
    <row r="315" spans="1:25" s="100" customFormat="1" ht="30.75" hidden="1" x14ac:dyDescent="0.25">
      <c r="A315" s="98"/>
      <c r="B315" s="281">
        <v>311</v>
      </c>
      <c r="C315" s="145" t="s">
        <v>616</v>
      </c>
      <c r="D315" s="140">
        <v>68</v>
      </c>
      <c r="E315" s="103" t="s">
        <v>58</v>
      </c>
      <c r="F315" s="148">
        <v>44328</v>
      </c>
      <c r="G315" s="147" t="s">
        <v>797</v>
      </c>
      <c r="H315" s="145" t="s">
        <v>455</v>
      </c>
      <c r="I315" s="149">
        <v>44329</v>
      </c>
      <c r="J315" s="143"/>
      <c r="K315" s="107" t="str">
        <f t="shared" ca="1" si="6"/>
        <v>Atrasado</v>
      </c>
      <c r="L315" s="150" t="s">
        <v>798</v>
      </c>
      <c r="M315" s="158"/>
      <c r="N315" s="73"/>
      <c r="O315" s="99"/>
      <c r="P315" s="98"/>
      <c r="Q315" s="98"/>
      <c r="R315" s="98"/>
      <c r="S315" s="98"/>
      <c r="T315" s="98"/>
      <c r="U315" s="98"/>
      <c r="V315" s="98"/>
      <c r="W315" s="98"/>
      <c r="X315" s="98"/>
      <c r="Y315" s="98"/>
    </row>
    <row r="316" spans="1:25" s="100" customFormat="1" ht="60.75" hidden="1" x14ac:dyDescent="0.25">
      <c r="A316" s="98"/>
      <c r="B316" s="281">
        <v>312</v>
      </c>
      <c r="C316" s="145" t="s">
        <v>616</v>
      </c>
      <c r="D316" s="140">
        <v>68</v>
      </c>
      <c r="E316" s="103" t="s">
        <v>58</v>
      </c>
      <c r="F316" s="148">
        <v>44328</v>
      </c>
      <c r="G316" s="147" t="s">
        <v>799</v>
      </c>
      <c r="H316" s="145" t="s">
        <v>455</v>
      </c>
      <c r="I316" s="149">
        <v>44329</v>
      </c>
      <c r="J316" s="149">
        <v>44300</v>
      </c>
      <c r="K316" s="107" t="str">
        <f t="shared" ca="1" si="6"/>
        <v>Cumplido</v>
      </c>
      <c r="L316" s="150" t="s">
        <v>800</v>
      </c>
      <c r="M316" s="143"/>
      <c r="N316" s="73"/>
      <c r="O316" s="99"/>
      <c r="P316" s="98"/>
      <c r="Q316" s="98"/>
      <c r="R316" s="98"/>
      <c r="S316" s="98"/>
      <c r="T316" s="98"/>
      <c r="U316" s="98"/>
      <c r="V316" s="98"/>
      <c r="W316" s="98"/>
      <c r="X316" s="98"/>
      <c r="Y316" s="98"/>
    </row>
    <row r="317" spans="1:25" s="100" customFormat="1" ht="45.75" hidden="1" x14ac:dyDescent="0.25">
      <c r="A317" s="98"/>
      <c r="B317" s="281">
        <v>313</v>
      </c>
      <c r="C317" s="145" t="s">
        <v>801</v>
      </c>
      <c r="D317" s="140"/>
      <c r="E317" s="103" t="s">
        <v>58</v>
      </c>
      <c r="F317" s="148">
        <v>44315</v>
      </c>
      <c r="G317" s="147" t="s">
        <v>802</v>
      </c>
      <c r="H317" s="145" t="s">
        <v>803</v>
      </c>
      <c r="I317" s="149">
        <v>44315</v>
      </c>
      <c r="J317" s="149"/>
      <c r="K317" s="107" t="str">
        <f t="shared" ca="1" si="6"/>
        <v>Atrasado</v>
      </c>
      <c r="L317" s="150" t="s">
        <v>804</v>
      </c>
      <c r="M317" s="143"/>
      <c r="N317" s="73"/>
      <c r="O317" s="99"/>
      <c r="P317" s="98"/>
      <c r="Q317" s="98"/>
      <c r="R317" s="98"/>
      <c r="S317" s="98"/>
      <c r="T317" s="98"/>
      <c r="U317" s="98"/>
      <c r="V317" s="98"/>
      <c r="W317" s="98"/>
      <c r="X317" s="98"/>
      <c r="Y317" s="98"/>
    </row>
    <row r="318" spans="1:25" s="100" customFormat="1" ht="135.75" hidden="1" x14ac:dyDescent="0.25">
      <c r="A318" s="98"/>
      <c r="B318" s="281">
        <v>314</v>
      </c>
      <c r="C318" s="145" t="s">
        <v>801</v>
      </c>
      <c r="D318" s="140"/>
      <c r="E318" s="103" t="s">
        <v>58</v>
      </c>
      <c r="F318" s="148">
        <v>44316</v>
      </c>
      <c r="G318" s="147" t="s">
        <v>805</v>
      </c>
      <c r="H318" s="145" t="s">
        <v>806</v>
      </c>
      <c r="I318" s="149">
        <v>44340</v>
      </c>
      <c r="J318" s="149"/>
      <c r="K318" s="107" t="str">
        <f t="shared" ca="1" si="6"/>
        <v>Atrasado</v>
      </c>
      <c r="L318" s="150" t="s">
        <v>807</v>
      </c>
      <c r="M318" s="143"/>
      <c r="N318" s="73"/>
      <c r="O318" s="99"/>
      <c r="P318" s="98"/>
      <c r="Q318" s="98"/>
      <c r="R318" s="98"/>
      <c r="S318" s="98"/>
      <c r="T318" s="98"/>
      <c r="U318" s="98"/>
      <c r="V318" s="98"/>
      <c r="W318" s="98"/>
      <c r="X318" s="98"/>
      <c r="Y318" s="98"/>
    </row>
    <row r="319" spans="1:25" s="100" customFormat="1" ht="45.75" hidden="1" x14ac:dyDescent="0.25">
      <c r="A319" s="98"/>
      <c r="B319" s="281">
        <v>315</v>
      </c>
      <c r="C319" s="145" t="s">
        <v>801</v>
      </c>
      <c r="D319" s="140"/>
      <c r="E319" s="103" t="s">
        <v>58</v>
      </c>
      <c r="F319" s="148">
        <v>44316</v>
      </c>
      <c r="G319" s="147" t="s">
        <v>808</v>
      </c>
      <c r="H319" s="145" t="s">
        <v>809</v>
      </c>
      <c r="I319" s="149">
        <v>44316</v>
      </c>
      <c r="J319" s="149">
        <v>44316</v>
      </c>
      <c r="K319" s="107" t="str">
        <f t="shared" ca="1" si="6"/>
        <v>Cumplido</v>
      </c>
      <c r="L319" s="150" t="s">
        <v>810</v>
      </c>
      <c r="M319" s="143"/>
      <c r="N319" s="73"/>
      <c r="O319" s="99"/>
      <c r="P319" s="98"/>
      <c r="Q319" s="98"/>
      <c r="R319" s="98"/>
      <c r="S319" s="98"/>
      <c r="T319" s="98"/>
      <c r="U319" s="98"/>
      <c r="V319" s="98"/>
      <c r="W319" s="98"/>
      <c r="X319" s="98"/>
      <c r="Y319" s="98"/>
    </row>
    <row r="320" spans="1:25" s="100" customFormat="1" ht="60.75" hidden="1" x14ac:dyDescent="0.25">
      <c r="A320" s="98"/>
      <c r="B320" s="281">
        <v>316</v>
      </c>
      <c r="C320" s="145" t="s">
        <v>801</v>
      </c>
      <c r="D320" s="140"/>
      <c r="E320" s="103" t="s">
        <v>58</v>
      </c>
      <c r="F320" s="148">
        <v>44319</v>
      </c>
      <c r="G320" s="147" t="s">
        <v>811</v>
      </c>
      <c r="H320" s="145" t="s">
        <v>637</v>
      </c>
      <c r="I320" s="149">
        <v>44319</v>
      </c>
      <c r="J320" s="149">
        <v>44322</v>
      </c>
      <c r="K320" s="107" t="str">
        <f t="shared" ca="1" si="6"/>
        <v>Cumplido</v>
      </c>
      <c r="L320" s="150" t="s">
        <v>812</v>
      </c>
      <c r="M320" s="143"/>
      <c r="N320" s="73"/>
      <c r="O320" s="99"/>
      <c r="P320" s="98"/>
      <c r="Q320" s="98"/>
      <c r="R320" s="98"/>
      <c r="S320" s="98"/>
      <c r="T320" s="98"/>
      <c r="U320" s="98"/>
      <c r="V320" s="98"/>
      <c r="W320" s="98"/>
      <c r="X320" s="98"/>
      <c r="Y320" s="98"/>
    </row>
    <row r="321" spans="1:25" s="100" customFormat="1" ht="120.75" hidden="1" x14ac:dyDescent="0.25">
      <c r="A321" s="98"/>
      <c r="B321" s="281">
        <v>317</v>
      </c>
      <c r="C321" s="145" t="s">
        <v>801</v>
      </c>
      <c r="D321" s="140"/>
      <c r="E321" s="103" t="s">
        <v>58</v>
      </c>
      <c r="F321" s="148">
        <v>44319</v>
      </c>
      <c r="G321" s="147" t="s">
        <v>813</v>
      </c>
      <c r="H321" s="145" t="s">
        <v>455</v>
      </c>
      <c r="I321" s="149">
        <v>44321</v>
      </c>
      <c r="J321" s="149">
        <v>44323</v>
      </c>
      <c r="K321" s="107" t="str">
        <f t="shared" ca="1" si="6"/>
        <v>Cumplido</v>
      </c>
      <c r="L321" s="150" t="s">
        <v>814</v>
      </c>
      <c r="M321" s="143"/>
      <c r="N321" s="73"/>
      <c r="O321" s="99"/>
      <c r="P321" s="98"/>
      <c r="Q321" s="98"/>
      <c r="R321" s="98"/>
      <c r="S321" s="98"/>
      <c r="T321" s="98"/>
      <c r="U321" s="98"/>
      <c r="V321" s="98"/>
      <c r="W321" s="98"/>
      <c r="X321" s="98"/>
      <c r="Y321" s="98"/>
    </row>
    <row r="322" spans="1:25" s="100" customFormat="1" ht="120.75" hidden="1" x14ac:dyDescent="0.25">
      <c r="A322" s="98"/>
      <c r="B322" s="281">
        <v>318</v>
      </c>
      <c r="C322" s="145" t="s">
        <v>801</v>
      </c>
      <c r="D322" s="140"/>
      <c r="E322" s="103" t="s">
        <v>58</v>
      </c>
      <c r="F322" s="148">
        <v>44319</v>
      </c>
      <c r="G322" s="147" t="s">
        <v>815</v>
      </c>
      <c r="H322" s="145" t="s">
        <v>816</v>
      </c>
      <c r="I322" s="149">
        <v>44326</v>
      </c>
      <c r="J322" s="149">
        <v>44328</v>
      </c>
      <c r="K322" s="107" t="str">
        <f t="shared" ca="1" si="6"/>
        <v>Cumplido</v>
      </c>
      <c r="L322" s="150" t="s">
        <v>817</v>
      </c>
      <c r="M322" s="143"/>
      <c r="N322" s="73"/>
      <c r="O322" s="99"/>
      <c r="P322" s="98"/>
      <c r="Q322" s="98"/>
      <c r="R322" s="98"/>
      <c r="S322" s="98"/>
      <c r="T322" s="98"/>
      <c r="U322" s="98"/>
      <c r="V322" s="98"/>
      <c r="W322" s="98"/>
      <c r="X322" s="98"/>
      <c r="Y322" s="98"/>
    </row>
    <row r="323" spans="1:25" s="100" customFormat="1" ht="75.75" hidden="1" x14ac:dyDescent="0.25">
      <c r="A323" s="98"/>
      <c r="B323" s="281">
        <v>319</v>
      </c>
      <c r="C323" s="145" t="s">
        <v>801</v>
      </c>
      <c r="D323" s="140"/>
      <c r="E323" s="103" t="s">
        <v>58</v>
      </c>
      <c r="F323" s="148">
        <v>44320</v>
      </c>
      <c r="G323" s="147" t="s">
        <v>818</v>
      </c>
      <c r="H323" s="145" t="s">
        <v>455</v>
      </c>
      <c r="I323" s="149">
        <v>44322</v>
      </c>
      <c r="J323" s="149"/>
      <c r="K323" s="107" t="str">
        <f t="shared" ca="1" si="6"/>
        <v>Atrasado</v>
      </c>
      <c r="L323" s="150" t="s">
        <v>819</v>
      </c>
      <c r="M323" s="143"/>
      <c r="N323" s="73"/>
      <c r="O323" s="99"/>
      <c r="P323" s="98"/>
      <c r="Q323" s="98"/>
      <c r="R323" s="98"/>
      <c r="S323" s="98"/>
      <c r="T323" s="98"/>
      <c r="U323" s="98"/>
      <c r="V323" s="98"/>
      <c r="W323" s="98"/>
      <c r="X323" s="98"/>
      <c r="Y323" s="98"/>
    </row>
    <row r="324" spans="1:25" s="100" customFormat="1" ht="105.75" hidden="1" x14ac:dyDescent="0.25">
      <c r="A324" s="98"/>
      <c r="B324" s="281">
        <v>320</v>
      </c>
      <c r="C324" s="145" t="s">
        <v>801</v>
      </c>
      <c r="D324" s="140"/>
      <c r="E324" s="103" t="s">
        <v>58</v>
      </c>
      <c r="F324" s="148">
        <v>44323</v>
      </c>
      <c r="G324" s="147" t="s">
        <v>820</v>
      </c>
      <c r="H324" s="145" t="s">
        <v>455</v>
      </c>
      <c r="I324" s="149">
        <v>44323</v>
      </c>
      <c r="J324" s="149">
        <v>44330</v>
      </c>
      <c r="K324" s="107" t="str">
        <f t="shared" ca="1" si="6"/>
        <v>Cumplido</v>
      </c>
      <c r="L324" s="150" t="s">
        <v>821</v>
      </c>
      <c r="M324" s="143"/>
      <c r="N324" s="73"/>
      <c r="O324" s="99"/>
      <c r="P324" s="98"/>
      <c r="Q324" s="98"/>
      <c r="R324" s="98"/>
      <c r="S324" s="98"/>
      <c r="T324" s="98"/>
      <c r="U324" s="98"/>
      <c r="V324" s="98"/>
      <c r="W324" s="98"/>
      <c r="X324" s="98"/>
      <c r="Y324" s="98"/>
    </row>
    <row r="325" spans="1:25" s="100" customFormat="1" ht="30.75" hidden="1" x14ac:dyDescent="0.25">
      <c r="A325" s="98"/>
      <c r="B325" s="281">
        <v>321</v>
      </c>
      <c r="C325" s="145" t="s">
        <v>801</v>
      </c>
      <c r="D325" s="140"/>
      <c r="E325" s="103" t="s">
        <v>58</v>
      </c>
      <c r="F325" s="148">
        <v>44323</v>
      </c>
      <c r="G325" s="147" t="s">
        <v>822</v>
      </c>
      <c r="H325" s="145" t="s">
        <v>455</v>
      </c>
      <c r="I325" s="149">
        <v>44326</v>
      </c>
      <c r="J325" s="149">
        <v>44330</v>
      </c>
      <c r="K325" s="107" t="str">
        <f t="shared" ca="1" si="6"/>
        <v>Cumplido</v>
      </c>
      <c r="L325" s="150" t="s">
        <v>823</v>
      </c>
      <c r="M325" s="143"/>
      <c r="N325" s="73"/>
      <c r="O325" s="99"/>
      <c r="P325" s="98"/>
      <c r="Q325" s="98"/>
      <c r="R325" s="98"/>
      <c r="S325" s="98"/>
      <c r="T325" s="98"/>
      <c r="U325" s="98"/>
      <c r="V325" s="98"/>
      <c r="W325" s="98"/>
      <c r="X325" s="98"/>
      <c r="Y325" s="98"/>
    </row>
    <row r="326" spans="1:25" s="100" customFormat="1" ht="75.75" hidden="1" x14ac:dyDescent="0.25">
      <c r="A326" s="98"/>
      <c r="B326" s="281">
        <v>322</v>
      </c>
      <c r="C326" s="145" t="s">
        <v>801</v>
      </c>
      <c r="D326" s="140"/>
      <c r="E326" s="103" t="s">
        <v>58</v>
      </c>
      <c r="F326" s="148">
        <v>44323</v>
      </c>
      <c r="G326" s="147" t="s">
        <v>824</v>
      </c>
      <c r="H326" s="145" t="s">
        <v>825</v>
      </c>
      <c r="I326" s="149">
        <v>44323</v>
      </c>
      <c r="J326" s="149"/>
      <c r="K326" s="107" t="str">
        <f t="shared" ca="1" si="6"/>
        <v>Atrasado</v>
      </c>
      <c r="L326" s="150" t="s">
        <v>826</v>
      </c>
      <c r="M326" s="143"/>
      <c r="N326" s="73"/>
      <c r="O326" s="99"/>
      <c r="P326" s="98"/>
      <c r="Q326" s="98"/>
      <c r="R326" s="98"/>
      <c r="S326" s="98"/>
      <c r="T326" s="98"/>
      <c r="U326" s="98"/>
      <c r="V326" s="98"/>
      <c r="W326" s="98"/>
      <c r="X326" s="98"/>
      <c r="Y326" s="98"/>
    </row>
    <row r="327" spans="1:25" s="100" customFormat="1" ht="45.75" hidden="1" x14ac:dyDescent="0.25">
      <c r="A327" s="98"/>
      <c r="B327" s="281">
        <v>323</v>
      </c>
      <c r="C327" s="145" t="s">
        <v>801</v>
      </c>
      <c r="D327" s="140"/>
      <c r="E327" s="103" t="s">
        <v>58</v>
      </c>
      <c r="F327" s="148">
        <v>44323</v>
      </c>
      <c r="G327" s="147" t="s">
        <v>827</v>
      </c>
      <c r="H327" s="145" t="s">
        <v>22</v>
      </c>
      <c r="I327" s="149">
        <v>44323</v>
      </c>
      <c r="J327" s="149"/>
      <c r="K327" s="107" t="str">
        <f t="shared" ca="1" si="6"/>
        <v>Atrasado</v>
      </c>
      <c r="L327" s="150" t="s">
        <v>828</v>
      </c>
      <c r="M327" s="143"/>
      <c r="N327" s="73"/>
      <c r="O327" s="99"/>
      <c r="P327" s="98"/>
      <c r="Q327" s="98"/>
      <c r="R327" s="98"/>
      <c r="S327" s="98"/>
      <c r="T327" s="98"/>
      <c r="U327" s="98"/>
      <c r="V327" s="98"/>
      <c r="W327" s="98"/>
      <c r="X327" s="98"/>
      <c r="Y327" s="98"/>
    </row>
    <row r="328" spans="1:25" s="100" customFormat="1" ht="60.75" hidden="1" x14ac:dyDescent="0.25">
      <c r="A328" s="98"/>
      <c r="B328" s="281">
        <v>324</v>
      </c>
      <c r="C328" s="145" t="s">
        <v>801</v>
      </c>
      <c r="D328" s="140"/>
      <c r="E328" s="103" t="s">
        <v>58</v>
      </c>
      <c r="F328" s="148">
        <v>44326</v>
      </c>
      <c r="G328" s="147" t="s">
        <v>829</v>
      </c>
      <c r="H328" s="145" t="s">
        <v>455</v>
      </c>
      <c r="I328" s="149">
        <v>44326</v>
      </c>
      <c r="J328" s="149">
        <v>44330</v>
      </c>
      <c r="K328" s="107" t="str">
        <f t="shared" ca="1" si="6"/>
        <v>Cumplido</v>
      </c>
      <c r="L328" s="150" t="s">
        <v>830</v>
      </c>
      <c r="M328" s="143"/>
      <c r="N328" s="73"/>
      <c r="O328" s="99"/>
      <c r="P328" s="98"/>
      <c r="Q328" s="98"/>
      <c r="R328" s="98"/>
      <c r="S328" s="98"/>
      <c r="T328" s="98"/>
      <c r="U328" s="98"/>
      <c r="V328" s="98"/>
      <c r="W328" s="98"/>
      <c r="X328" s="98"/>
      <c r="Y328" s="98"/>
    </row>
    <row r="329" spans="1:25" s="100" customFormat="1" ht="45.75" hidden="1" x14ac:dyDescent="0.25">
      <c r="A329" s="98"/>
      <c r="B329" s="281">
        <v>325</v>
      </c>
      <c r="C329" s="145" t="s">
        <v>801</v>
      </c>
      <c r="D329" s="140"/>
      <c r="E329" s="103" t="s">
        <v>58</v>
      </c>
      <c r="F329" s="148">
        <v>44326</v>
      </c>
      <c r="G329" s="147" t="s">
        <v>831</v>
      </c>
      <c r="H329" s="145" t="s">
        <v>751</v>
      </c>
      <c r="I329" s="149">
        <v>44328</v>
      </c>
      <c r="J329" s="149"/>
      <c r="K329" s="107" t="str">
        <f t="shared" ca="1" si="6"/>
        <v>Atrasado</v>
      </c>
      <c r="L329" s="150" t="s">
        <v>832</v>
      </c>
      <c r="M329" s="143"/>
      <c r="N329" s="73"/>
      <c r="O329" s="99"/>
      <c r="P329" s="98"/>
      <c r="Q329" s="98"/>
      <c r="R329" s="98"/>
      <c r="S329" s="98"/>
      <c r="T329" s="98"/>
      <c r="U329" s="98"/>
      <c r="V329" s="98"/>
      <c r="W329" s="98"/>
      <c r="X329" s="98"/>
      <c r="Y329" s="98"/>
    </row>
    <row r="330" spans="1:25" s="100" customFormat="1" ht="45.75" hidden="1" x14ac:dyDescent="0.25">
      <c r="A330" s="98"/>
      <c r="B330" s="281">
        <v>326</v>
      </c>
      <c r="C330" s="145" t="s">
        <v>801</v>
      </c>
      <c r="D330" s="140"/>
      <c r="E330" s="103" t="s">
        <v>58</v>
      </c>
      <c r="F330" s="148">
        <v>44326</v>
      </c>
      <c r="G330" s="147" t="s">
        <v>833</v>
      </c>
      <c r="H330" s="145" t="s">
        <v>751</v>
      </c>
      <c r="I330" s="149">
        <v>44326</v>
      </c>
      <c r="J330" s="149">
        <v>44326</v>
      </c>
      <c r="K330" s="107" t="str">
        <f t="shared" ca="1" si="6"/>
        <v>Cumplido</v>
      </c>
      <c r="L330" s="150" t="s">
        <v>834</v>
      </c>
      <c r="M330" s="143"/>
      <c r="N330" s="73"/>
      <c r="O330" s="99"/>
      <c r="P330" s="98"/>
      <c r="Q330" s="98"/>
      <c r="R330" s="98"/>
      <c r="S330" s="98"/>
      <c r="T330" s="98"/>
      <c r="U330" s="98"/>
      <c r="V330" s="98"/>
      <c r="W330" s="98"/>
      <c r="X330" s="98"/>
      <c r="Y330" s="98"/>
    </row>
    <row r="331" spans="1:25" s="100" customFormat="1" ht="30.75" hidden="1" x14ac:dyDescent="0.25">
      <c r="A331" s="98"/>
      <c r="B331" s="281">
        <v>327</v>
      </c>
      <c r="C331" s="145" t="s">
        <v>801</v>
      </c>
      <c r="D331" s="140"/>
      <c r="E331" s="103" t="s">
        <v>58</v>
      </c>
      <c r="F331" s="148">
        <v>44326</v>
      </c>
      <c r="G331" s="147" t="s">
        <v>835</v>
      </c>
      <c r="H331" s="145" t="s">
        <v>751</v>
      </c>
      <c r="I331" s="149">
        <v>44327</v>
      </c>
      <c r="J331" s="149"/>
      <c r="K331" s="107" t="str">
        <f t="shared" ca="1" si="6"/>
        <v>Atrasado</v>
      </c>
      <c r="L331" s="150" t="s">
        <v>836</v>
      </c>
      <c r="M331" s="143"/>
      <c r="N331" s="73"/>
      <c r="O331" s="99"/>
      <c r="P331" s="98"/>
      <c r="Q331" s="98"/>
      <c r="R331" s="98"/>
      <c r="S331" s="98"/>
      <c r="T331" s="98"/>
      <c r="U331" s="98"/>
      <c r="V331" s="98"/>
      <c r="W331" s="98"/>
      <c r="X331" s="98"/>
      <c r="Y331" s="98"/>
    </row>
    <row r="332" spans="1:25" s="100" customFormat="1" ht="45.75" hidden="1" x14ac:dyDescent="0.25">
      <c r="A332" s="98"/>
      <c r="B332" s="281">
        <v>328</v>
      </c>
      <c r="C332" s="145" t="s">
        <v>801</v>
      </c>
      <c r="D332" s="140"/>
      <c r="E332" s="103" t="s">
        <v>58</v>
      </c>
      <c r="F332" s="148">
        <v>44326</v>
      </c>
      <c r="G332" s="147" t="s">
        <v>837</v>
      </c>
      <c r="H332" s="145" t="s">
        <v>774</v>
      </c>
      <c r="I332" s="149">
        <v>44328</v>
      </c>
      <c r="J332" s="149">
        <v>44330</v>
      </c>
      <c r="K332" s="107" t="str">
        <f t="shared" ca="1" si="6"/>
        <v>Cumplido</v>
      </c>
      <c r="L332" s="150" t="s">
        <v>838</v>
      </c>
      <c r="M332" s="143"/>
      <c r="N332" s="73"/>
      <c r="O332" s="99"/>
      <c r="P332" s="98"/>
      <c r="Q332" s="98"/>
      <c r="R332" s="98"/>
      <c r="S332" s="98"/>
      <c r="T332" s="98"/>
      <c r="U332" s="98"/>
      <c r="V332" s="98"/>
      <c r="W332" s="98"/>
      <c r="X332" s="98"/>
      <c r="Y332" s="98"/>
    </row>
    <row r="333" spans="1:25" s="100" customFormat="1" ht="45.75" hidden="1" x14ac:dyDescent="0.25">
      <c r="A333" s="98"/>
      <c r="B333" s="281">
        <v>329</v>
      </c>
      <c r="C333" s="145" t="s">
        <v>801</v>
      </c>
      <c r="D333" s="140"/>
      <c r="E333" s="103" t="s">
        <v>58</v>
      </c>
      <c r="F333" s="148">
        <v>44327</v>
      </c>
      <c r="G333" s="147" t="s">
        <v>839</v>
      </c>
      <c r="H333" s="145" t="s">
        <v>840</v>
      </c>
      <c r="I333" s="149">
        <v>44327</v>
      </c>
      <c r="J333" s="149"/>
      <c r="K333" s="107" t="str">
        <f t="shared" ca="1" si="6"/>
        <v>Atrasado</v>
      </c>
      <c r="L333" s="150" t="s">
        <v>841</v>
      </c>
      <c r="M333" s="143"/>
      <c r="N333" s="73"/>
      <c r="O333" s="99"/>
      <c r="P333" s="98"/>
      <c r="Q333" s="98"/>
      <c r="R333" s="98"/>
      <c r="S333" s="98"/>
      <c r="T333" s="98"/>
      <c r="U333" s="98"/>
      <c r="V333" s="98"/>
      <c r="W333" s="98"/>
      <c r="X333" s="98"/>
      <c r="Y333" s="98"/>
    </row>
    <row r="334" spans="1:25" s="100" customFormat="1" ht="45.75" hidden="1" x14ac:dyDescent="0.25">
      <c r="A334" s="98"/>
      <c r="B334" s="281">
        <v>330</v>
      </c>
      <c r="C334" s="145" t="s">
        <v>801</v>
      </c>
      <c r="D334" s="140"/>
      <c r="E334" s="103" t="s">
        <v>58</v>
      </c>
      <c r="F334" s="148">
        <v>44327</v>
      </c>
      <c r="G334" s="147" t="s">
        <v>842</v>
      </c>
      <c r="H334" s="145" t="s">
        <v>843</v>
      </c>
      <c r="I334" s="149">
        <v>44328</v>
      </c>
      <c r="J334" s="149"/>
      <c r="K334" s="107" t="str">
        <f t="shared" ca="1" si="6"/>
        <v>Atrasado</v>
      </c>
      <c r="L334" s="150" t="s">
        <v>844</v>
      </c>
      <c r="M334" s="143"/>
      <c r="N334" s="73"/>
      <c r="O334" s="99"/>
      <c r="P334" s="98"/>
      <c r="Q334" s="98"/>
      <c r="R334" s="98"/>
      <c r="S334" s="98"/>
      <c r="T334" s="98"/>
      <c r="U334" s="98"/>
      <c r="V334" s="98"/>
      <c r="W334" s="98"/>
      <c r="X334" s="98"/>
      <c r="Y334" s="98"/>
    </row>
    <row r="335" spans="1:25" s="100" customFormat="1" ht="45.75" hidden="1" x14ac:dyDescent="0.25">
      <c r="A335" s="98"/>
      <c r="B335" s="281">
        <v>331</v>
      </c>
      <c r="C335" s="145" t="s">
        <v>801</v>
      </c>
      <c r="D335" s="140"/>
      <c r="E335" s="103" t="s">
        <v>58</v>
      </c>
      <c r="F335" s="148">
        <v>44327</v>
      </c>
      <c r="G335" s="147" t="s">
        <v>845</v>
      </c>
      <c r="H335" s="145" t="s">
        <v>843</v>
      </c>
      <c r="I335" s="149">
        <v>44334</v>
      </c>
      <c r="J335" s="149"/>
      <c r="K335" s="107" t="str">
        <f t="shared" ca="1" si="6"/>
        <v>Atrasado</v>
      </c>
      <c r="L335" s="150" t="s">
        <v>846</v>
      </c>
      <c r="M335" s="143"/>
      <c r="N335" s="73"/>
      <c r="O335" s="99"/>
      <c r="P335" s="98"/>
      <c r="Q335" s="98"/>
      <c r="R335" s="98"/>
      <c r="S335" s="98"/>
      <c r="T335" s="98"/>
      <c r="U335" s="98"/>
      <c r="V335" s="98"/>
      <c r="W335" s="98"/>
      <c r="X335" s="98"/>
      <c r="Y335" s="98"/>
    </row>
    <row r="336" spans="1:25" s="100" customFormat="1" ht="30.75" hidden="1" x14ac:dyDescent="0.25">
      <c r="A336" s="98"/>
      <c r="B336" s="281">
        <v>332</v>
      </c>
      <c r="C336" s="145" t="s">
        <v>801</v>
      </c>
      <c r="D336" s="140"/>
      <c r="E336" s="103" t="s">
        <v>58</v>
      </c>
      <c r="F336" s="148">
        <v>44327</v>
      </c>
      <c r="G336" s="147" t="s">
        <v>847</v>
      </c>
      <c r="H336" s="145" t="s">
        <v>848</v>
      </c>
      <c r="I336" s="149">
        <v>44333</v>
      </c>
      <c r="J336" s="149"/>
      <c r="K336" s="107" t="str">
        <f t="shared" ref="K336:K399" ca="1" si="7">IF(I336="","",IF(I336&lt;P$4,IF(J336="","Atrasado","Cumplido"),IF(J336="","En curso","Cumplido")))</f>
        <v>Atrasado</v>
      </c>
      <c r="L336" s="150"/>
      <c r="M336" s="143"/>
      <c r="N336" s="73"/>
      <c r="O336" s="99"/>
      <c r="P336" s="98"/>
      <c r="Q336" s="98"/>
      <c r="R336" s="98"/>
      <c r="S336" s="98"/>
      <c r="T336" s="98"/>
      <c r="U336" s="98"/>
      <c r="V336" s="98"/>
      <c r="W336" s="98"/>
      <c r="X336" s="98"/>
      <c r="Y336" s="98"/>
    </row>
    <row r="337" spans="1:25" s="100" customFormat="1" ht="30.75" hidden="1" x14ac:dyDescent="0.25">
      <c r="A337" s="98"/>
      <c r="B337" s="281">
        <v>333</v>
      </c>
      <c r="C337" s="145" t="s">
        <v>801</v>
      </c>
      <c r="D337" s="140"/>
      <c r="E337" s="103" t="s">
        <v>58</v>
      </c>
      <c r="F337" s="148">
        <v>44328</v>
      </c>
      <c r="G337" s="147" t="s">
        <v>849</v>
      </c>
      <c r="H337" s="145" t="s">
        <v>850</v>
      </c>
      <c r="I337" s="149">
        <v>44330</v>
      </c>
      <c r="J337" s="149"/>
      <c r="K337" s="107" t="str">
        <f t="shared" ca="1" si="7"/>
        <v>Atrasado</v>
      </c>
      <c r="L337" s="150" t="s">
        <v>836</v>
      </c>
      <c r="M337" s="143"/>
      <c r="N337" s="73"/>
      <c r="O337" s="99"/>
      <c r="P337" s="98"/>
      <c r="Q337" s="98"/>
      <c r="R337" s="98"/>
      <c r="S337" s="98"/>
      <c r="T337" s="98"/>
      <c r="U337" s="98"/>
      <c r="V337" s="98"/>
      <c r="W337" s="98"/>
      <c r="X337" s="98"/>
      <c r="Y337" s="98"/>
    </row>
    <row r="338" spans="1:25" s="100" customFormat="1" ht="45" x14ac:dyDescent="0.2">
      <c r="A338" s="98"/>
      <c r="B338" s="222">
        <v>334</v>
      </c>
      <c r="C338" s="118" t="s">
        <v>851</v>
      </c>
      <c r="D338" s="236">
        <v>76</v>
      </c>
      <c r="E338" s="103" t="s">
        <v>22</v>
      </c>
      <c r="F338" s="148">
        <v>44439</v>
      </c>
      <c r="G338" s="147" t="s">
        <v>852</v>
      </c>
      <c r="H338" s="145" t="s">
        <v>853</v>
      </c>
      <c r="I338" s="149">
        <v>44440</v>
      </c>
      <c r="J338" s="211">
        <v>44449</v>
      </c>
      <c r="K338" s="107" t="str">
        <f t="shared" ca="1" si="7"/>
        <v>Cumplido</v>
      </c>
      <c r="L338" s="205" t="s">
        <v>854</v>
      </c>
      <c r="M338" s="147"/>
      <c r="N338" s="73"/>
      <c r="O338" s="99"/>
      <c r="P338" s="98"/>
      <c r="Q338" s="98"/>
      <c r="R338" s="98"/>
      <c r="S338" s="98"/>
      <c r="T338" s="98"/>
      <c r="U338" s="98"/>
      <c r="V338" s="98"/>
      <c r="W338" s="98"/>
      <c r="X338" s="98"/>
      <c r="Y338" s="98"/>
    </row>
    <row r="339" spans="1:25" s="100" customFormat="1" ht="45" x14ac:dyDescent="0.2">
      <c r="A339" s="98"/>
      <c r="B339" s="222">
        <v>335</v>
      </c>
      <c r="C339" s="118" t="s">
        <v>851</v>
      </c>
      <c r="D339" s="236">
        <v>76</v>
      </c>
      <c r="E339" s="103" t="s">
        <v>22</v>
      </c>
      <c r="F339" s="148">
        <v>44439</v>
      </c>
      <c r="G339" s="147" t="s">
        <v>855</v>
      </c>
      <c r="H339" s="145" t="s">
        <v>853</v>
      </c>
      <c r="I339" s="149">
        <v>44441</v>
      </c>
      <c r="J339" s="211">
        <v>44449</v>
      </c>
      <c r="K339" s="107" t="str">
        <f t="shared" ca="1" si="7"/>
        <v>Cumplido</v>
      </c>
      <c r="L339" s="205" t="s">
        <v>854</v>
      </c>
      <c r="M339" s="147"/>
      <c r="N339" s="73"/>
      <c r="O339" s="99"/>
      <c r="P339" s="98"/>
      <c r="Q339" s="98"/>
      <c r="R339" s="98"/>
      <c r="S339" s="98"/>
      <c r="T339" s="98"/>
      <c r="U339" s="98"/>
      <c r="V339" s="98"/>
      <c r="W339" s="98"/>
      <c r="X339" s="98"/>
      <c r="Y339" s="98"/>
    </row>
    <row r="340" spans="1:25" s="100" customFormat="1" ht="45" x14ac:dyDescent="0.2">
      <c r="A340" s="98"/>
      <c r="B340" s="222">
        <v>336</v>
      </c>
      <c r="C340" s="118" t="s">
        <v>851</v>
      </c>
      <c r="D340" s="236">
        <v>76</v>
      </c>
      <c r="E340" s="103" t="s">
        <v>22</v>
      </c>
      <c r="F340" s="148">
        <v>44439</v>
      </c>
      <c r="G340" s="147" t="s">
        <v>856</v>
      </c>
      <c r="H340" s="145" t="s">
        <v>853</v>
      </c>
      <c r="I340" s="149">
        <v>44442</v>
      </c>
      <c r="J340" s="211">
        <v>44449</v>
      </c>
      <c r="K340" s="107" t="str">
        <f t="shared" ca="1" si="7"/>
        <v>Cumplido</v>
      </c>
      <c r="L340" s="205" t="s">
        <v>854</v>
      </c>
      <c r="M340" s="147"/>
      <c r="N340" s="73"/>
      <c r="O340" s="99"/>
      <c r="P340" s="98"/>
      <c r="Q340" s="98"/>
      <c r="R340" s="98"/>
      <c r="S340" s="98"/>
      <c r="T340" s="98"/>
      <c r="U340" s="98"/>
      <c r="V340" s="98"/>
      <c r="W340" s="98"/>
      <c r="X340" s="98"/>
      <c r="Y340" s="98"/>
    </row>
    <row r="341" spans="1:25" s="100" customFormat="1" ht="195" x14ac:dyDescent="0.2">
      <c r="A341" s="98"/>
      <c r="B341" s="222">
        <v>337</v>
      </c>
      <c r="C341" s="118" t="s">
        <v>851</v>
      </c>
      <c r="D341" s="236">
        <v>76</v>
      </c>
      <c r="E341" s="103" t="s">
        <v>22</v>
      </c>
      <c r="F341" s="148">
        <v>44439</v>
      </c>
      <c r="G341" s="147" t="s">
        <v>857</v>
      </c>
      <c r="H341" s="145" t="s">
        <v>853</v>
      </c>
      <c r="I341" s="149">
        <v>44445</v>
      </c>
      <c r="J341" s="211">
        <v>44447</v>
      </c>
      <c r="K341" s="107" t="str">
        <f t="shared" ca="1" si="7"/>
        <v>Cumplido</v>
      </c>
      <c r="L341" s="205" t="s">
        <v>858</v>
      </c>
      <c r="M341" s="147"/>
      <c r="N341" s="73"/>
      <c r="O341" s="99"/>
      <c r="P341" s="98"/>
      <c r="Q341" s="98"/>
      <c r="R341" s="98"/>
      <c r="S341" s="98"/>
      <c r="T341" s="98"/>
      <c r="U341" s="98"/>
      <c r="V341" s="98"/>
      <c r="W341" s="98"/>
      <c r="X341" s="98"/>
      <c r="Y341" s="98"/>
    </row>
    <row r="342" spans="1:25" s="100" customFormat="1" ht="60" x14ac:dyDescent="0.2">
      <c r="A342" s="98"/>
      <c r="B342" s="222">
        <v>338</v>
      </c>
      <c r="C342" s="118" t="s">
        <v>851</v>
      </c>
      <c r="D342" s="236">
        <v>76</v>
      </c>
      <c r="E342" s="103" t="s">
        <v>22</v>
      </c>
      <c r="F342" s="148">
        <v>44439</v>
      </c>
      <c r="G342" s="147" t="s">
        <v>859</v>
      </c>
      <c r="H342" s="145" t="s">
        <v>853</v>
      </c>
      <c r="I342" s="149">
        <v>44440</v>
      </c>
      <c r="J342" s="211">
        <v>44483</v>
      </c>
      <c r="K342" s="107" t="str">
        <f t="shared" ca="1" si="7"/>
        <v>Cumplido</v>
      </c>
      <c r="L342" s="205" t="s">
        <v>860</v>
      </c>
      <c r="M342" s="147"/>
      <c r="N342" s="73"/>
      <c r="O342" s="99"/>
      <c r="P342" s="98"/>
      <c r="Q342" s="98"/>
      <c r="R342" s="98"/>
      <c r="S342" s="98"/>
      <c r="T342" s="98"/>
      <c r="U342" s="98"/>
      <c r="V342" s="98"/>
      <c r="W342" s="98"/>
      <c r="X342" s="98"/>
      <c r="Y342" s="98"/>
    </row>
    <row r="343" spans="1:25" s="100" customFormat="1" ht="60" x14ac:dyDescent="0.2">
      <c r="A343" s="98"/>
      <c r="B343" s="222">
        <v>339</v>
      </c>
      <c r="C343" s="118" t="s">
        <v>851</v>
      </c>
      <c r="D343" s="236">
        <v>76</v>
      </c>
      <c r="E343" s="103" t="s">
        <v>22</v>
      </c>
      <c r="F343" s="148">
        <v>44439</v>
      </c>
      <c r="G343" s="147" t="s">
        <v>861</v>
      </c>
      <c r="H343" s="145" t="s">
        <v>862</v>
      </c>
      <c r="I343" s="149">
        <v>44442</v>
      </c>
      <c r="J343" s="210">
        <v>44469</v>
      </c>
      <c r="K343" s="107" t="str">
        <f t="shared" ca="1" si="7"/>
        <v>Cumplido</v>
      </c>
      <c r="L343" s="205" t="s">
        <v>863</v>
      </c>
      <c r="M343" s="147"/>
      <c r="N343" s="73"/>
      <c r="O343" s="99"/>
      <c r="P343" s="98"/>
      <c r="Q343" s="98"/>
      <c r="R343" s="98"/>
      <c r="S343" s="98"/>
      <c r="T343" s="98"/>
      <c r="U343" s="98"/>
      <c r="V343" s="98"/>
      <c r="W343" s="98"/>
      <c r="X343" s="98"/>
      <c r="Y343" s="98"/>
    </row>
    <row r="344" spans="1:25" s="100" customFormat="1" ht="30" x14ac:dyDescent="0.2">
      <c r="A344" s="98"/>
      <c r="B344" s="222">
        <v>340</v>
      </c>
      <c r="C344" s="118" t="s">
        <v>851</v>
      </c>
      <c r="D344" s="236">
        <v>76</v>
      </c>
      <c r="E344" s="103" t="s">
        <v>22</v>
      </c>
      <c r="F344" s="148">
        <v>44439</v>
      </c>
      <c r="G344" s="147" t="s">
        <v>864</v>
      </c>
      <c r="H344" s="145" t="s">
        <v>865</v>
      </c>
      <c r="I344" s="149">
        <v>44440</v>
      </c>
      <c r="J344" s="210">
        <v>44448</v>
      </c>
      <c r="K344" s="107" t="str">
        <f t="shared" ca="1" si="7"/>
        <v>Cumplido</v>
      </c>
      <c r="L344" s="205" t="s">
        <v>866</v>
      </c>
      <c r="M344" s="147"/>
      <c r="N344" s="73"/>
      <c r="O344" s="99"/>
      <c r="P344" s="98"/>
      <c r="Q344" s="98"/>
      <c r="R344" s="98"/>
      <c r="S344" s="98"/>
      <c r="T344" s="98"/>
      <c r="U344" s="98"/>
      <c r="V344" s="98"/>
      <c r="W344" s="98"/>
      <c r="X344" s="98"/>
      <c r="Y344" s="98"/>
    </row>
    <row r="345" spans="1:25" s="70" customFormat="1" ht="57.75" customHeight="1" x14ac:dyDescent="0.2">
      <c r="B345" s="222">
        <v>341</v>
      </c>
      <c r="C345" s="238" t="s">
        <v>867</v>
      </c>
      <c r="D345" s="239">
        <v>77</v>
      </c>
      <c r="E345" s="103" t="s">
        <v>22</v>
      </c>
      <c r="F345" s="240">
        <v>44448</v>
      </c>
      <c r="G345" s="28" t="s">
        <v>868</v>
      </c>
      <c r="H345" s="28" t="s">
        <v>869</v>
      </c>
      <c r="I345" s="240">
        <v>44452</v>
      </c>
      <c r="J345" s="240">
        <v>44468</v>
      </c>
      <c r="K345" s="107" t="str">
        <f t="shared" ca="1" si="7"/>
        <v>Cumplido</v>
      </c>
      <c r="L345" s="241" t="s">
        <v>870</v>
      </c>
      <c r="M345" s="242"/>
      <c r="P345" s="100"/>
    </row>
    <row r="346" spans="1:25" s="70" customFormat="1" ht="57.75" customHeight="1" x14ac:dyDescent="0.2">
      <c r="B346" s="222">
        <v>342</v>
      </c>
      <c r="C346" s="27" t="s">
        <v>867</v>
      </c>
      <c r="D346" s="239">
        <v>77</v>
      </c>
      <c r="E346" s="103" t="s">
        <v>22</v>
      </c>
      <c r="F346" s="240">
        <v>44448</v>
      </c>
      <c r="G346" s="28" t="s">
        <v>871</v>
      </c>
      <c r="H346" s="28" t="s">
        <v>872</v>
      </c>
      <c r="I346" s="240">
        <v>44448</v>
      </c>
      <c r="J346" s="240">
        <v>44468</v>
      </c>
      <c r="K346" s="107" t="str">
        <f t="shared" ca="1" si="7"/>
        <v>Cumplido</v>
      </c>
      <c r="L346" s="241" t="s">
        <v>873</v>
      </c>
      <c r="M346" s="242"/>
      <c r="P346" s="100"/>
    </row>
    <row r="347" spans="1:25" s="70" customFormat="1" ht="57.75" customHeight="1" x14ac:dyDescent="0.2">
      <c r="B347" s="222">
        <v>343</v>
      </c>
      <c r="C347" s="27" t="s">
        <v>867</v>
      </c>
      <c r="D347" s="239">
        <v>77</v>
      </c>
      <c r="E347" s="103" t="s">
        <v>22</v>
      </c>
      <c r="F347" s="240">
        <v>44448</v>
      </c>
      <c r="G347" s="28" t="s">
        <v>874</v>
      </c>
      <c r="H347" s="28" t="s">
        <v>875</v>
      </c>
      <c r="I347" s="240">
        <v>44448</v>
      </c>
      <c r="J347" s="240">
        <v>44449</v>
      </c>
      <c r="K347" s="107" t="str">
        <f t="shared" ca="1" si="7"/>
        <v>Cumplido</v>
      </c>
      <c r="L347" s="241" t="s">
        <v>876</v>
      </c>
      <c r="M347" s="242"/>
      <c r="P347" s="100"/>
    </row>
    <row r="348" spans="1:25" s="70" customFormat="1" ht="57.75" customHeight="1" x14ac:dyDescent="0.2">
      <c r="B348" s="222">
        <v>344</v>
      </c>
      <c r="C348" s="27" t="s">
        <v>867</v>
      </c>
      <c r="D348" s="239">
        <v>77</v>
      </c>
      <c r="E348" s="103" t="s">
        <v>22</v>
      </c>
      <c r="F348" s="240">
        <v>44448</v>
      </c>
      <c r="G348" s="28" t="s">
        <v>877</v>
      </c>
      <c r="H348" s="28" t="s">
        <v>875</v>
      </c>
      <c r="I348" s="240">
        <v>44448</v>
      </c>
      <c r="J348" s="240">
        <v>44449</v>
      </c>
      <c r="K348" s="107" t="str">
        <f t="shared" ca="1" si="7"/>
        <v>Cumplido</v>
      </c>
      <c r="L348" s="241" t="s">
        <v>876</v>
      </c>
      <c r="M348" s="242"/>
      <c r="P348" s="100"/>
    </row>
    <row r="349" spans="1:25" s="70" customFormat="1" ht="57.75" customHeight="1" x14ac:dyDescent="0.2">
      <c r="B349" s="222">
        <v>345</v>
      </c>
      <c r="C349" s="27" t="s">
        <v>867</v>
      </c>
      <c r="D349" s="239">
        <v>77</v>
      </c>
      <c r="E349" s="103" t="s">
        <v>22</v>
      </c>
      <c r="F349" s="240">
        <v>44448</v>
      </c>
      <c r="G349" s="28" t="s">
        <v>878</v>
      </c>
      <c r="H349" s="28" t="s">
        <v>875</v>
      </c>
      <c r="I349" s="240">
        <v>44448</v>
      </c>
      <c r="J349" s="240">
        <v>44449</v>
      </c>
      <c r="K349" s="107" t="str">
        <f t="shared" ca="1" si="7"/>
        <v>Cumplido</v>
      </c>
      <c r="L349" s="241" t="s">
        <v>879</v>
      </c>
      <c r="M349" s="242"/>
      <c r="P349" s="100"/>
    </row>
    <row r="350" spans="1:25" s="70" customFormat="1" ht="57.75" customHeight="1" x14ac:dyDescent="0.2">
      <c r="B350" s="222">
        <v>346</v>
      </c>
      <c r="C350" s="27" t="s">
        <v>867</v>
      </c>
      <c r="D350" s="239">
        <v>77</v>
      </c>
      <c r="E350" s="103" t="s">
        <v>22</v>
      </c>
      <c r="F350" s="240">
        <v>44448</v>
      </c>
      <c r="G350" s="28" t="s">
        <v>880</v>
      </c>
      <c r="H350" s="28" t="s">
        <v>881</v>
      </c>
      <c r="I350" s="240">
        <v>44453</v>
      </c>
      <c r="J350" s="240">
        <v>44449</v>
      </c>
      <c r="K350" s="107" t="str">
        <f t="shared" ca="1" si="7"/>
        <v>Cumplido</v>
      </c>
      <c r="L350" s="241" t="s">
        <v>882</v>
      </c>
      <c r="M350" s="242"/>
      <c r="P350" s="100"/>
    </row>
    <row r="351" spans="1:25" s="70" customFormat="1" ht="57.75" customHeight="1" x14ac:dyDescent="0.2">
      <c r="B351" s="222">
        <v>347</v>
      </c>
      <c r="C351" s="27" t="s">
        <v>867</v>
      </c>
      <c r="D351" s="239">
        <v>77</v>
      </c>
      <c r="E351" s="103" t="s">
        <v>22</v>
      </c>
      <c r="F351" s="240">
        <v>44448</v>
      </c>
      <c r="G351" s="28" t="s">
        <v>883</v>
      </c>
      <c r="H351" s="28" t="s">
        <v>875</v>
      </c>
      <c r="I351" s="240">
        <v>44449</v>
      </c>
      <c r="J351" s="243">
        <v>44449</v>
      </c>
      <c r="K351" s="107" t="str">
        <f t="shared" ca="1" si="7"/>
        <v>Cumplido</v>
      </c>
      <c r="L351" s="241" t="s">
        <v>884</v>
      </c>
      <c r="M351" s="242"/>
      <c r="P351" s="100"/>
    </row>
    <row r="352" spans="1:25" s="70" customFormat="1" ht="57.75" customHeight="1" x14ac:dyDescent="0.2">
      <c r="B352" s="222">
        <v>348</v>
      </c>
      <c r="C352" s="27" t="s">
        <v>867</v>
      </c>
      <c r="D352" s="239">
        <v>77</v>
      </c>
      <c r="E352" s="103" t="s">
        <v>22</v>
      </c>
      <c r="F352" s="240">
        <v>44448</v>
      </c>
      <c r="G352" s="28" t="s">
        <v>885</v>
      </c>
      <c r="H352" s="28" t="s">
        <v>875</v>
      </c>
      <c r="I352" s="240">
        <v>44448</v>
      </c>
      <c r="J352" s="240">
        <v>44449</v>
      </c>
      <c r="K352" s="107" t="str">
        <f t="shared" ca="1" si="7"/>
        <v>Cumplido</v>
      </c>
      <c r="L352" s="241" t="s">
        <v>886</v>
      </c>
      <c r="M352" s="242"/>
      <c r="P352" s="100"/>
    </row>
    <row r="353" spans="2:16" s="70" customFormat="1" ht="57.75" customHeight="1" x14ac:dyDescent="0.2">
      <c r="B353" s="222">
        <v>349</v>
      </c>
      <c r="C353" s="27" t="s">
        <v>867</v>
      </c>
      <c r="D353" s="239">
        <v>77</v>
      </c>
      <c r="E353" s="103" t="s">
        <v>22</v>
      </c>
      <c r="F353" s="240">
        <v>44448</v>
      </c>
      <c r="G353" s="28" t="s">
        <v>887</v>
      </c>
      <c r="H353" s="28" t="s">
        <v>872</v>
      </c>
      <c r="I353" s="240">
        <v>44454</v>
      </c>
      <c r="J353" s="240">
        <v>44454</v>
      </c>
      <c r="K353" s="107" t="str">
        <f t="shared" ca="1" si="7"/>
        <v>Cumplido</v>
      </c>
      <c r="L353" s="241" t="s">
        <v>888</v>
      </c>
      <c r="M353" s="242"/>
      <c r="P353" s="100"/>
    </row>
    <row r="354" spans="2:16" s="70" customFormat="1" ht="57.75" customHeight="1" x14ac:dyDescent="0.2">
      <c r="B354" s="222">
        <v>350</v>
      </c>
      <c r="C354" s="27" t="s">
        <v>867</v>
      </c>
      <c r="D354" s="239">
        <v>77</v>
      </c>
      <c r="E354" s="103" t="s">
        <v>22</v>
      </c>
      <c r="F354" s="240">
        <v>44448</v>
      </c>
      <c r="G354" s="28" t="s">
        <v>889</v>
      </c>
      <c r="H354" s="28" t="s">
        <v>875</v>
      </c>
      <c r="I354" s="240">
        <v>44460</v>
      </c>
      <c r="J354" s="240"/>
      <c r="K354" s="107" t="str">
        <f t="shared" ca="1" si="7"/>
        <v>Atrasado</v>
      </c>
      <c r="L354" s="241" t="s">
        <v>890</v>
      </c>
      <c r="M354" s="242"/>
      <c r="P354" s="100"/>
    </row>
    <row r="355" spans="2:16" s="70" customFormat="1" ht="57.75" customHeight="1" x14ac:dyDescent="0.2">
      <c r="B355" s="222">
        <v>351</v>
      </c>
      <c r="C355" s="27" t="s">
        <v>867</v>
      </c>
      <c r="D355" s="239">
        <v>77</v>
      </c>
      <c r="E355" s="103" t="s">
        <v>22</v>
      </c>
      <c r="F355" s="240">
        <v>44448</v>
      </c>
      <c r="G355" s="28" t="s">
        <v>891</v>
      </c>
      <c r="H355" s="28" t="s">
        <v>892</v>
      </c>
      <c r="I355" s="240">
        <v>44461</v>
      </c>
      <c r="J355" s="240"/>
      <c r="K355" s="107" t="str">
        <f t="shared" ca="1" si="7"/>
        <v>Atrasado</v>
      </c>
      <c r="L355" s="241" t="s">
        <v>893</v>
      </c>
      <c r="M355" s="242"/>
      <c r="P355" s="100"/>
    </row>
    <row r="356" spans="2:16" s="70" customFormat="1" ht="57.75" customHeight="1" x14ac:dyDescent="0.2">
      <c r="B356" s="222">
        <v>352</v>
      </c>
      <c r="C356" s="27" t="s">
        <v>867</v>
      </c>
      <c r="D356" s="239">
        <v>77</v>
      </c>
      <c r="E356" s="103" t="s">
        <v>22</v>
      </c>
      <c r="F356" s="240">
        <v>44448</v>
      </c>
      <c r="G356" s="244" t="s">
        <v>894</v>
      </c>
      <c r="H356" s="28" t="s">
        <v>875</v>
      </c>
      <c r="I356" s="240">
        <v>44459</v>
      </c>
      <c r="J356" s="240">
        <v>44469</v>
      </c>
      <c r="K356" s="107" t="str">
        <f t="shared" ca="1" si="7"/>
        <v>Cumplido</v>
      </c>
      <c r="L356" s="241" t="s">
        <v>895</v>
      </c>
      <c r="M356" s="242"/>
      <c r="P356" s="100"/>
    </row>
    <row r="357" spans="2:16" s="70" customFormat="1" ht="57.75" customHeight="1" x14ac:dyDescent="0.2">
      <c r="B357" s="222">
        <v>353</v>
      </c>
      <c r="C357" s="27" t="s">
        <v>867</v>
      </c>
      <c r="D357" s="239">
        <v>77</v>
      </c>
      <c r="E357" s="103" t="s">
        <v>22</v>
      </c>
      <c r="F357" s="240">
        <v>44448</v>
      </c>
      <c r="G357" s="167" t="s">
        <v>896</v>
      </c>
      <c r="H357" s="168" t="s">
        <v>875</v>
      </c>
      <c r="I357" s="291">
        <v>44461</v>
      </c>
      <c r="J357" s="291">
        <v>44553</v>
      </c>
      <c r="K357" s="292" t="s">
        <v>897</v>
      </c>
      <c r="L357" s="290" t="s">
        <v>898</v>
      </c>
      <c r="M357" s="242"/>
      <c r="P357" s="100"/>
    </row>
    <row r="358" spans="2:16" s="70" customFormat="1" ht="57.75" customHeight="1" x14ac:dyDescent="0.2">
      <c r="B358" s="222">
        <v>354</v>
      </c>
      <c r="C358" s="27" t="s">
        <v>867</v>
      </c>
      <c r="D358" s="239">
        <v>77</v>
      </c>
      <c r="E358" s="103" t="s">
        <v>22</v>
      </c>
      <c r="F358" s="240">
        <v>44448</v>
      </c>
      <c r="G358" s="293" t="s">
        <v>899</v>
      </c>
      <c r="H358" s="169" t="s">
        <v>900</v>
      </c>
      <c r="I358" s="173">
        <v>44462</v>
      </c>
      <c r="J358" s="173">
        <v>44553</v>
      </c>
      <c r="K358" s="292" t="s">
        <v>897</v>
      </c>
      <c r="L358" s="289" t="s">
        <v>898</v>
      </c>
      <c r="M358" s="242"/>
      <c r="P358" s="100"/>
    </row>
    <row r="359" spans="2:16" s="70" customFormat="1" ht="57.75" customHeight="1" x14ac:dyDescent="0.2">
      <c r="B359" s="222">
        <v>355</v>
      </c>
      <c r="C359" s="27" t="s">
        <v>867</v>
      </c>
      <c r="D359" s="239">
        <v>77</v>
      </c>
      <c r="E359" s="103" t="s">
        <v>22</v>
      </c>
      <c r="F359" s="240">
        <v>44448</v>
      </c>
      <c r="G359" s="28" t="s">
        <v>901</v>
      </c>
      <c r="H359" s="28" t="s">
        <v>892</v>
      </c>
      <c r="I359" s="240">
        <v>44448</v>
      </c>
      <c r="J359" s="240">
        <v>44468</v>
      </c>
      <c r="K359" s="107" t="str">
        <f t="shared" ca="1" si="7"/>
        <v>Cumplido</v>
      </c>
      <c r="L359" s="241" t="s">
        <v>902</v>
      </c>
      <c r="M359" s="242"/>
      <c r="P359" s="100"/>
    </row>
    <row r="360" spans="2:16" s="70" customFormat="1" ht="57.75" customHeight="1" x14ac:dyDescent="0.2">
      <c r="B360" s="222">
        <v>356</v>
      </c>
      <c r="C360" s="27" t="s">
        <v>867</v>
      </c>
      <c r="D360" s="239">
        <v>77</v>
      </c>
      <c r="E360" s="103" t="s">
        <v>22</v>
      </c>
      <c r="F360" s="240">
        <v>44448</v>
      </c>
      <c r="G360" s="28" t="s">
        <v>903</v>
      </c>
      <c r="H360" s="28" t="s">
        <v>904</v>
      </c>
      <c r="I360" s="240">
        <v>44449</v>
      </c>
      <c r="J360" s="240">
        <v>44474</v>
      </c>
      <c r="K360" s="107" t="str">
        <f t="shared" ca="1" si="7"/>
        <v>Cumplido</v>
      </c>
      <c r="L360" s="241" t="s">
        <v>905</v>
      </c>
      <c r="M360" s="242"/>
      <c r="P360" s="100"/>
    </row>
    <row r="361" spans="2:16" s="70" customFormat="1" ht="57.75" customHeight="1" x14ac:dyDescent="0.2">
      <c r="B361" s="222">
        <v>357</v>
      </c>
      <c r="C361" s="27" t="s">
        <v>867</v>
      </c>
      <c r="D361" s="239">
        <v>77</v>
      </c>
      <c r="E361" s="103" t="s">
        <v>22</v>
      </c>
      <c r="F361" s="240">
        <v>44448</v>
      </c>
      <c r="G361" s="28" t="s">
        <v>906</v>
      </c>
      <c r="H361" s="28" t="s">
        <v>907</v>
      </c>
      <c r="I361" s="240" t="s">
        <v>908</v>
      </c>
      <c r="J361" s="240"/>
      <c r="K361" s="107" t="str">
        <f t="shared" ca="1" si="7"/>
        <v>En curso</v>
      </c>
      <c r="L361" s="241" t="s">
        <v>909</v>
      </c>
      <c r="M361" s="242"/>
      <c r="P361" s="100"/>
    </row>
    <row r="362" spans="2:16" s="70" customFormat="1" ht="57.75" customHeight="1" x14ac:dyDescent="0.2">
      <c r="B362" s="222">
        <v>358</v>
      </c>
      <c r="C362" s="27" t="s">
        <v>867</v>
      </c>
      <c r="D362" s="239">
        <v>77</v>
      </c>
      <c r="E362" s="103" t="s">
        <v>22</v>
      </c>
      <c r="F362" s="240">
        <v>44448</v>
      </c>
      <c r="G362" s="28" t="s">
        <v>910</v>
      </c>
      <c r="H362" s="28" t="s">
        <v>872</v>
      </c>
      <c r="I362" s="240">
        <v>44460</v>
      </c>
      <c r="J362" s="240">
        <v>44482</v>
      </c>
      <c r="K362" s="107" t="str">
        <f t="shared" ca="1" si="7"/>
        <v>Cumplido</v>
      </c>
      <c r="L362" s="241" t="s">
        <v>911</v>
      </c>
      <c r="M362" s="242" t="s">
        <v>24</v>
      </c>
      <c r="P362" s="100"/>
    </row>
    <row r="363" spans="2:16" s="70" customFormat="1" ht="57.75" customHeight="1" x14ac:dyDescent="0.2">
      <c r="B363" s="222">
        <v>359</v>
      </c>
      <c r="C363" s="27" t="s">
        <v>912</v>
      </c>
      <c r="D363" s="239">
        <v>78</v>
      </c>
      <c r="E363" s="103" t="s">
        <v>22</v>
      </c>
      <c r="F363" s="240">
        <v>44449</v>
      </c>
      <c r="G363" s="28" t="s">
        <v>913</v>
      </c>
      <c r="H363" s="28" t="s">
        <v>914</v>
      </c>
      <c r="I363" s="240">
        <v>44449</v>
      </c>
      <c r="J363" s="240">
        <v>44452</v>
      </c>
      <c r="K363" s="107" t="str">
        <f t="shared" ca="1" si="7"/>
        <v>Cumplido</v>
      </c>
      <c r="L363" s="241" t="s">
        <v>915</v>
      </c>
      <c r="M363" s="242"/>
      <c r="P363" s="100"/>
    </row>
    <row r="364" spans="2:16" s="70" customFormat="1" ht="57.75" customHeight="1" x14ac:dyDescent="0.2">
      <c r="B364" s="222">
        <v>360</v>
      </c>
      <c r="C364" s="27" t="s">
        <v>912</v>
      </c>
      <c r="D364" s="239">
        <v>78</v>
      </c>
      <c r="E364" s="103" t="s">
        <v>22</v>
      </c>
      <c r="F364" s="240">
        <v>44449</v>
      </c>
      <c r="G364" s="28" t="s">
        <v>916</v>
      </c>
      <c r="H364" s="28" t="s">
        <v>872</v>
      </c>
      <c r="I364" s="240">
        <v>44452</v>
      </c>
      <c r="J364" s="240">
        <v>44452</v>
      </c>
      <c r="K364" s="107" t="str">
        <f t="shared" ca="1" si="7"/>
        <v>Cumplido</v>
      </c>
      <c r="L364" s="241" t="s">
        <v>917</v>
      </c>
      <c r="M364" s="242"/>
      <c r="P364" s="100"/>
    </row>
    <row r="365" spans="2:16" s="70" customFormat="1" ht="57.75" customHeight="1" x14ac:dyDescent="0.2">
      <c r="B365" s="222">
        <v>361</v>
      </c>
      <c r="C365" s="238" t="s">
        <v>912</v>
      </c>
      <c r="D365" s="239">
        <v>78</v>
      </c>
      <c r="E365" s="103" t="s">
        <v>22</v>
      </c>
      <c r="F365" s="246">
        <v>44449</v>
      </c>
      <c r="G365" s="245" t="s">
        <v>918</v>
      </c>
      <c r="H365" s="28" t="s">
        <v>919</v>
      </c>
      <c r="I365" s="240">
        <v>44449</v>
      </c>
      <c r="J365" s="243">
        <v>44452</v>
      </c>
      <c r="K365" s="107" t="str">
        <f t="shared" ca="1" si="7"/>
        <v>Cumplido</v>
      </c>
      <c r="L365" s="241" t="s">
        <v>920</v>
      </c>
      <c r="M365" s="242"/>
      <c r="P365" s="100"/>
    </row>
    <row r="366" spans="2:16" s="70" customFormat="1" ht="57.75" customHeight="1" x14ac:dyDescent="0.2">
      <c r="B366" s="222">
        <v>362</v>
      </c>
      <c r="C366" s="27" t="s">
        <v>912</v>
      </c>
      <c r="D366" s="239">
        <v>78</v>
      </c>
      <c r="E366" s="103" t="s">
        <v>22</v>
      </c>
      <c r="F366" s="240">
        <v>44449</v>
      </c>
      <c r="G366" s="28" t="s">
        <v>921</v>
      </c>
      <c r="H366" s="28" t="s">
        <v>922</v>
      </c>
      <c r="I366" s="240">
        <v>44452</v>
      </c>
      <c r="J366" s="243">
        <v>44452</v>
      </c>
      <c r="K366" s="107" t="str">
        <f t="shared" ca="1" si="7"/>
        <v>Cumplido</v>
      </c>
      <c r="L366" s="241" t="s">
        <v>923</v>
      </c>
      <c r="M366" s="242"/>
      <c r="P366" s="100"/>
    </row>
    <row r="367" spans="2:16" s="70" customFormat="1" ht="57.75" customHeight="1" x14ac:dyDescent="0.2">
      <c r="B367" s="222">
        <v>363</v>
      </c>
      <c r="C367" s="27" t="s">
        <v>912</v>
      </c>
      <c r="D367" s="239">
        <v>78</v>
      </c>
      <c r="E367" s="103" t="s">
        <v>22</v>
      </c>
      <c r="F367" s="240">
        <v>44449</v>
      </c>
      <c r="G367" s="28" t="s">
        <v>924</v>
      </c>
      <c r="H367" s="28" t="s">
        <v>925</v>
      </c>
      <c r="I367" s="240">
        <v>44452</v>
      </c>
      <c r="J367" s="240">
        <v>44452</v>
      </c>
      <c r="K367" s="107" t="str">
        <f t="shared" ca="1" si="7"/>
        <v>Cumplido</v>
      </c>
      <c r="L367" s="241" t="s">
        <v>926</v>
      </c>
      <c r="M367" s="242"/>
      <c r="P367" s="100"/>
    </row>
    <row r="368" spans="2:16" s="70" customFormat="1" ht="57.75" customHeight="1" x14ac:dyDescent="0.2">
      <c r="B368" s="222">
        <v>364</v>
      </c>
      <c r="C368" s="27" t="s">
        <v>912</v>
      </c>
      <c r="D368" s="239">
        <v>78</v>
      </c>
      <c r="E368" s="103" t="s">
        <v>22</v>
      </c>
      <c r="F368" s="240">
        <v>44449</v>
      </c>
      <c r="G368" s="28" t="s">
        <v>927</v>
      </c>
      <c r="H368" s="28" t="s">
        <v>925</v>
      </c>
      <c r="I368" s="240">
        <v>44455</v>
      </c>
      <c r="J368" s="240">
        <v>44455</v>
      </c>
      <c r="K368" s="107" t="str">
        <f t="shared" ca="1" si="7"/>
        <v>Cumplido</v>
      </c>
      <c r="L368" s="241" t="s">
        <v>928</v>
      </c>
      <c r="M368" s="242"/>
      <c r="P368" s="100"/>
    </row>
    <row r="369" spans="2:16" s="70" customFormat="1" ht="57.75" customHeight="1" x14ac:dyDescent="0.2">
      <c r="B369" s="222">
        <v>365</v>
      </c>
      <c r="C369" s="27" t="s">
        <v>929</v>
      </c>
      <c r="D369" s="239" t="s">
        <v>930</v>
      </c>
      <c r="E369" s="103" t="s">
        <v>22</v>
      </c>
      <c r="F369" s="240">
        <v>44449</v>
      </c>
      <c r="G369" s="28" t="s">
        <v>931</v>
      </c>
      <c r="H369" s="28" t="s">
        <v>872</v>
      </c>
      <c r="I369" s="240">
        <v>44453</v>
      </c>
      <c r="J369" s="240">
        <v>44453</v>
      </c>
      <c r="K369" s="107" t="str">
        <f t="shared" ca="1" si="7"/>
        <v>Cumplido</v>
      </c>
      <c r="L369" s="241" t="s">
        <v>932</v>
      </c>
      <c r="M369" s="242"/>
      <c r="P369" s="100"/>
    </row>
    <row r="370" spans="2:16" s="70" customFormat="1" ht="57.75" customHeight="1" x14ac:dyDescent="0.2">
      <c r="B370" s="222">
        <v>366</v>
      </c>
      <c r="C370" s="27" t="s">
        <v>929</v>
      </c>
      <c r="D370" s="239" t="s">
        <v>930</v>
      </c>
      <c r="E370" s="103" t="s">
        <v>22</v>
      </c>
      <c r="F370" s="240">
        <v>44449</v>
      </c>
      <c r="G370" s="28" t="s">
        <v>933</v>
      </c>
      <c r="H370" s="28" t="s">
        <v>934</v>
      </c>
      <c r="I370" s="240">
        <v>44452</v>
      </c>
      <c r="J370" s="240">
        <v>44452</v>
      </c>
      <c r="K370" s="107" t="str">
        <f t="shared" ca="1" si="7"/>
        <v>Cumplido</v>
      </c>
      <c r="L370" s="241" t="s">
        <v>935</v>
      </c>
      <c r="M370" s="242"/>
      <c r="P370" s="100"/>
    </row>
    <row r="371" spans="2:16" s="70" customFormat="1" ht="57.75" customHeight="1" x14ac:dyDescent="0.2">
      <c r="B371" s="222">
        <v>367</v>
      </c>
      <c r="C371" s="27" t="s">
        <v>929</v>
      </c>
      <c r="D371" s="239" t="s">
        <v>930</v>
      </c>
      <c r="E371" s="103" t="s">
        <v>22</v>
      </c>
      <c r="F371" s="240">
        <v>44449</v>
      </c>
      <c r="G371" s="28" t="s">
        <v>936</v>
      </c>
      <c r="H371" s="28" t="s">
        <v>934</v>
      </c>
      <c r="I371" s="240">
        <v>44452</v>
      </c>
      <c r="J371" s="240">
        <v>44466</v>
      </c>
      <c r="K371" s="107" t="str">
        <f t="shared" ca="1" si="7"/>
        <v>Cumplido</v>
      </c>
      <c r="L371" s="241" t="s">
        <v>937</v>
      </c>
      <c r="M371" s="242"/>
      <c r="P371" s="100"/>
    </row>
    <row r="372" spans="2:16" s="70" customFormat="1" ht="57.75" customHeight="1" x14ac:dyDescent="0.2">
      <c r="B372" s="222">
        <v>368</v>
      </c>
      <c r="C372" s="27" t="s">
        <v>929</v>
      </c>
      <c r="D372" s="239" t="s">
        <v>930</v>
      </c>
      <c r="E372" s="103" t="s">
        <v>22</v>
      </c>
      <c r="F372" s="240">
        <v>44449</v>
      </c>
      <c r="G372" s="28" t="s">
        <v>938</v>
      </c>
      <c r="H372" s="28" t="s">
        <v>934</v>
      </c>
      <c r="I372" s="240">
        <v>44453</v>
      </c>
      <c r="J372" s="240">
        <v>44454</v>
      </c>
      <c r="K372" s="107" t="str">
        <f t="shared" ca="1" si="7"/>
        <v>Cumplido</v>
      </c>
      <c r="L372" s="241" t="s">
        <v>939</v>
      </c>
      <c r="M372" s="242"/>
      <c r="P372" s="100"/>
    </row>
    <row r="373" spans="2:16" s="70" customFormat="1" ht="57.75" customHeight="1" x14ac:dyDescent="0.2">
      <c r="B373" s="222">
        <v>369</v>
      </c>
      <c r="C373" s="27" t="s">
        <v>929</v>
      </c>
      <c r="D373" s="239" t="s">
        <v>930</v>
      </c>
      <c r="E373" s="103" t="s">
        <v>22</v>
      </c>
      <c r="F373" s="240">
        <v>44449</v>
      </c>
      <c r="G373" s="28" t="s">
        <v>940</v>
      </c>
      <c r="H373" s="28" t="s">
        <v>934</v>
      </c>
      <c r="I373" s="240">
        <v>44455</v>
      </c>
      <c r="J373" s="240">
        <v>44455</v>
      </c>
      <c r="K373" s="107" t="str">
        <f t="shared" ca="1" si="7"/>
        <v>Cumplido</v>
      </c>
      <c r="L373" s="241" t="s">
        <v>941</v>
      </c>
      <c r="M373" s="242"/>
      <c r="P373" s="100"/>
    </row>
    <row r="374" spans="2:16" s="70" customFormat="1" ht="57.75" customHeight="1" x14ac:dyDescent="0.2">
      <c r="B374" s="222">
        <v>370</v>
      </c>
      <c r="C374" s="27" t="s">
        <v>929</v>
      </c>
      <c r="D374" s="239" t="s">
        <v>930</v>
      </c>
      <c r="E374" s="103" t="s">
        <v>22</v>
      </c>
      <c r="F374" s="240">
        <v>44449</v>
      </c>
      <c r="G374" s="28" t="s">
        <v>942</v>
      </c>
      <c r="H374" s="28" t="s">
        <v>943</v>
      </c>
      <c r="I374" s="240">
        <v>44453</v>
      </c>
      <c r="J374" s="240">
        <v>44453</v>
      </c>
      <c r="K374" s="107" t="str">
        <f t="shared" ca="1" si="7"/>
        <v>Cumplido</v>
      </c>
      <c r="L374" s="241" t="s">
        <v>944</v>
      </c>
      <c r="M374" s="242"/>
      <c r="P374" s="100"/>
    </row>
    <row r="375" spans="2:16" s="70" customFormat="1" ht="57.75" customHeight="1" x14ac:dyDescent="0.2">
      <c r="B375" s="222">
        <v>371</v>
      </c>
      <c r="C375" s="247" t="s">
        <v>929</v>
      </c>
      <c r="D375" s="248" t="s">
        <v>930</v>
      </c>
      <c r="E375" s="103" t="s">
        <v>22</v>
      </c>
      <c r="F375" s="246">
        <v>44449</v>
      </c>
      <c r="G375" s="245" t="s">
        <v>945</v>
      </c>
      <c r="H375" s="28" t="s">
        <v>946</v>
      </c>
      <c r="I375" s="240">
        <v>44452</v>
      </c>
      <c r="J375" s="243">
        <v>44452</v>
      </c>
      <c r="K375" s="107" t="str">
        <f t="shared" ca="1" si="7"/>
        <v>Cumplido</v>
      </c>
      <c r="L375" s="241" t="s">
        <v>947</v>
      </c>
      <c r="M375" s="242"/>
      <c r="P375" s="100"/>
    </row>
    <row r="376" spans="2:16" s="70" customFormat="1" ht="57.75" customHeight="1" x14ac:dyDescent="0.2">
      <c r="B376" s="222">
        <v>372</v>
      </c>
      <c r="C376" s="247" t="s">
        <v>929</v>
      </c>
      <c r="D376" s="248" t="s">
        <v>930</v>
      </c>
      <c r="E376" s="103" t="s">
        <v>22</v>
      </c>
      <c r="F376" s="246">
        <v>44449</v>
      </c>
      <c r="G376" s="245" t="s">
        <v>948</v>
      </c>
      <c r="H376" s="28" t="s">
        <v>946</v>
      </c>
      <c r="I376" s="240">
        <v>44453</v>
      </c>
      <c r="J376" s="243">
        <v>44453</v>
      </c>
      <c r="K376" s="107" t="str">
        <f t="shared" ca="1" si="7"/>
        <v>Cumplido</v>
      </c>
      <c r="L376" s="241" t="s">
        <v>949</v>
      </c>
      <c r="M376" s="242"/>
      <c r="P376" s="100"/>
    </row>
    <row r="377" spans="2:16" s="70" customFormat="1" ht="57.75" customHeight="1" x14ac:dyDescent="0.2">
      <c r="B377" s="222">
        <v>373</v>
      </c>
      <c r="C377" s="247" t="s">
        <v>929</v>
      </c>
      <c r="D377" s="248" t="s">
        <v>930</v>
      </c>
      <c r="E377" s="103" t="s">
        <v>22</v>
      </c>
      <c r="F377" s="246">
        <v>44449</v>
      </c>
      <c r="G377" s="245" t="s">
        <v>931</v>
      </c>
      <c r="H377" s="28" t="s">
        <v>922</v>
      </c>
      <c r="I377" s="240">
        <v>44453</v>
      </c>
      <c r="J377" s="243">
        <v>44453</v>
      </c>
      <c r="K377" s="107" t="str">
        <f t="shared" ca="1" si="7"/>
        <v>Cumplido</v>
      </c>
      <c r="L377" s="241" t="s">
        <v>950</v>
      </c>
      <c r="M377" s="242"/>
      <c r="P377" s="100"/>
    </row>
    <row r="378" spans="2:16" s="70" customFormat="1" ht="57.75" customHeight="1" x14ac:dyDescent="0.2">
      <c r="B378" s="222">
        <v>374</v>
      </c>
      <c r="C378" s="27" t="s">
        <v>951</v>
      </c>
      <c r="D378" s="239" t="s">
        <v>952</v>
      </c>
      <c r="E378" s="103" t="s">
        <v>22</v>
      </c>
      <c r="F378" s="240">
        <v>44449</v>
      </c>
      <c r="G378" s="28" t="s">
        <v>953</v>
      </c>
      <c r="H378" s="28" t="s">
        <v>954</v>
      </c>
      <c r="I378" s="240">
        <v>44449</v>
      </c>
      <c r="J378" s="243">
        <v>44449</v>
      </c>
      <c r="K378" s="107" t="str">
        <f t="shared" ca="1" si="7"/>
        <v>Cumplido</v>
      </c>
      <c r="L378" s="241" t="s">
        <v>955</v>
      </c>
      <c r="M378" s="242"/>
      <c r="P378" s="100"/>
    </row>
    <row r="379" spans="2:16" s="70" customFormat="1" ht="57.75" customHeight="1" x14ac:dyDescent="0.2">
      <c r="B379" s="222">
        <v>375</v>
      </c>
      <c r="C379" s="27" t="s">
        <v>951</v>
      </c>
      <c r="D379" s="239" t="s">
        <v>952</v>
      </c>
      <c r="E379" s="103" t="s">
        <v>22</v>
      </c>
      <c r="F379" s="240">
        <v>44449</v>
      </c>
      <c r="G379" s="28" t="s">
        <v>956</v>
      </c>
      <c r="H379" s="28" t="s">
        <v>954</v>
      </c>
      <c r="I379" s="240">
        <v>44449</v>
      </c>
      <c r="J379" s="243">
        <v>44449</v>
      </c>
      <c r="K379" s="107" t="str">
        <f t="shared" ca="1" si="7"/>
        <v>Cumplido</v>
      </c>
      <c r="L379" s="241" t="s">
        <v>957</v>
      </c>
      <c r="M379" s="242"/>
      <c r="P379" s="100"/>
    </row>
    <row r="380" spans="2:16" s="70" customFormat="1" ht="57.75" customHeight="1" x14ac:dyDescent="0.25">
      <c r="B380" s="222">
        <v>376</v>
      </c>
      <c r="C380" s="27" t="s">
        <v>951</v>
      </c>
      <c r="D380" s="239" t="s">
        <v>952</v>
      </c>
      <c r="E380" s="103" t="s">
        <v>22</v>
      </c>
      <c r="F380" s="240">
        <v>44449</v>
      </c>
      <c r="G380" s="28" t="s">
        <v>958</v>
      </c>
      <c r="H380" s="28" t="s">
        <v>959</v>
      </c>
      <c r="I380" s="240">
        <v>44452</v>
      </c>
      <c r="J380" s="243">
        <v>44452</v>
      </c>
      <c r="K380" s="107" t="str">
        <f t="shared" ca="1" si="7"/>
        <v>Cumplido</v>
      </c>
      <c r="L380" s="241" t="s">
        <v>960</v>
      </c>
      <c r="M380" s="249"/>
      <c r="P380" s="100"/>
    </row>
    <row r="381" spans="2:16" s="70" customFormat="1" ht="57.75" customHeight="1" x14ac:dyDescent="0.25">
      <c r="B381" s="222">
        <v>377</v>
      </c>
      <c r="C381" s="27" t="s">
        <v>951</v>
      </c>
      <c r="D381" s="239" t="s">
        <v>952</v>
      </c>
      <c r="E381" s="103" t="s">
        <v>22</v>
      </c>
      <c r="F381" s="240">
        <v>44449</v>
      </c>
      <c r="G381" s="244" t="s">
        <v>961</v>
      </c>
      <c r="H381" s="28" t="s">
        <v>959</v>
      </c>
      <c r="I381" s="240">
        <v>44454</v>
      </c>
      <c r="J381" s="240">
        <v>44467</v>
      </c>
      <c r="K381" s="107" t="str">
        <f t="shared" ca="1" si="7"/>
        <v>Cumplido</v>
      </c>
      <c r="L381" s="241" t="s">
        <v>962</v>
      </c>
      <c r="M381" s="249"/>
      <c r="P381" s="100"/>
    </row>
    <row r="382" spans="2:16" s="70" customFormat="1" ht="57.75" customHeight="1" x14ac:dyDescent="0.2">
      <c r="B382" s="222">
        <v>378</v>
      </c>
      <c r="C382" s="27" t="s">
        <v>912</v>
      </c>
      <c r="D382" s="239">
        <v>78</v>
      </c>
      <c r="E382" s="103" t="s">
        <v>22</v>
      </c>
      <c r="F382" s="240">
        <v>44449</v>
      </c>
      <c r="G382" s="244" t="s">
        <v>963</v>
      </c>
      <c r="H382" s="28" t="s">
        <v>964</v>
      </c>
      <c r="I382" s="240">
        <v>44452</v>
      </c>
      <c r="J382" s="240">
        <v>44473</v>
      </c>
      <c r="K382" s="107" t="str">
        <f t="shared" ca="1" si="7"/>
        <v>Cumplido</v>
      </c>
      <c r="L382" s="241" t="s">
        <v>965</v>
      </c>
      <c r="M382" s="242"/>
      <c r="P382" s="100"/>
    </row>
    <row r="383" spans="2:16" s="70" customFormat="1" ht="57.75" customHeight="1" x14ac:dyDescent="0.2">
      <c r="B383" s="222">
        <v>379</v>
      </c>
      <c r="C383" s="27" t="s">
        <v>929</v>
      </c>
      <c r="D383" s="239" t="s">
        <v>930</v>
      </c>
      <c r="E383" s="103" t="s">
        <v>22</v>
      </c>
      <c r="F383" s="240">
        <v>44449</v>
      </c>
      <c r="G383" s="28" t="s">
        <v>966</v>
      </c>
      <c r="H383" s="28" t="s">
        <v>967</v>
      </c>
      <c r="I383" s="240">
        <v>44454</v>
      </c>
      <c r="J383" s="243">
        <v>44461</v>
      </c>
      <c r="K383" s="107" t="str">
        <f t="shared" ca="1" si="7"/>
        <v>Cumplido</v>
      </c>
      <c r="L383" s="241" t="s">
        <v>968</v>
      </c>
      <c r="M383" s="242"/>
      <c r="P383" s="100"/>
    </row>
    <row r="384" spans="2:16" s="70" customFormat="1" ht="57.75" customHeight="1" x14ac:dyDescent="0.2">
      <c r="B384" s="222">
        <v>380</v>
      </c>
      <c r="C384" s="27" t="s">
        <v>929</v>
      </c>
      <c r="D384" s="239" t="s">
        <v>930</v>
      </c>
      <c r="E384" s="103" t="s">
        <v>22</v>
      </c>
      <c r="F384" s="240">
        <v>44449</v>
      </c>
      <c r="G384" s="244" t="s">
        <v>969</v>
      </c>
      <c r="H384" s="28" t="s">
        <v>922</v>
      </c>
      <c r="I384" s="240">
        <v>44452</v>
      </c>
      <c r="J384" s="240">
        <v>44474</v>
      </c>
      <c r="K384" s="107" t="str">
        <f t="shared" ca="1" si="7"/>
        <v>Cumplido</v>
      </c>
      <c r="L384" s="241" t="s">
        <v>970</v>
      </c>
      <c r="M384" s="242"/>
      <c r="P384" s="100"/>
    </row>
    <row r="385" spans="2:16" s="70" customFormat="1" ht="57.75" customHeight="1" x14ac:dyDescent="0.2">
      <c r="B385" s="222">
        <v>381</v>
      </c>
      <c r="C385" s="27" t="s">
        <v>929</v>
      </c>
      <c r="D385" s="239" t="s">
        <v>930</v>
      </c>
      <c r="E385" s="103" t="s">
        <v>22</v>
      </c>
      <c r="F385" s="240">
        <v>44449</v>
      </c>
      <c r="G385" s="244" t="s">
        <v>936</v>
      </c>
      <c r="H385" s="28" t="s">
        <v>946</v>
      </c>
      <c r="I385" s="240">
        <v>44452</v>
      </c>
      <c r="J385" s="240">
        <v>44466</v>
      </c>
      <c r="K385" s="107" t="str">
        <f t="shared" ca="1" si="7"/>
        <v>Cumplido</v>
      </c>
      <c r="L385" s="241" t="s">
        <v>971</v>
      </c>
      <c r="M385" s="242"/>
      <c r="P385" s="100"/>
    </row>
    <row r="386" spans="2:16" s="70" customFormat="1" ht="57.75" customHeight="1" x14ac:dyDescent="0.2">
      <c r="B386" s="222">
        <v>382</v>
      </c>
      <c r="C386" s="27" t="s">
        <v>929</v>
      </c>
      <c r="D386" s="239" t="s">
        <v>930</v>
      </c>
      <c r="E386" s="103" t="s">
        <v>22</v>
      </c>
      <c r="F386" s="240">
        <v>44449</v>
      </c>
      <c r="G386" s="244" t="s">
        <v>966</v>
      </c>
      <c r="H386" s="28" t="s">
        <v>972</v>
      </c>
      <c r="I386" s="240">
        <v>44454</v>
      </c>
      <c r="J386" s="243">
        <v>44461</v>
      </c>
      <c r="K386" s="107" t="str">
        <f t="shared" ca="1" si="7"/>
        <v>Cumplido</v>
      </c>
      <c r="L386" s="241" t="s">
        <v>968</v>
      </c>
      <c r="M386" s="242"/>
      <c r="P386" s="100"/>
    </row>
    <row r="387" spans="2:16" s="70" customFormat="1" ht="57.75" customHeight="1" x14ac:dyDescent="0.2">
      <c r="B387" s="222">
        <v>383</v>
      </c>
      <c r="C387" s="27" t="s">
        <v>929</v>
      </c>
      <c r="D387" s="239" t="s">
        <v>930</v>
      </c>
      <c r="E387" s="103" t="s">
        <v>22</v>
      </c>
      <c r="F387" s="240">
        <v>44449</v>
      </c>
      <c r="G387" s="244" t="s">
        <v>940</v>
      </c>
      <c r="H387" s="28" t="s">
        <v>946</v>
      </c>
      <c r="I387" s="240">
        <v>44455</v>
      </c>
      <c r="J387" s="240">
        <v>44456</v>
      </c>
      <c r="K387" s="107" t="str">
        <f t="shared" ca="1" si="7"/>
        <v>Cumplido</v>
      </c>
      <c r="L387" s="241" t="s">
        <v>941</v>
      </c>
      <c r="M387" s="242"/>
      <c r="P387" s="100"/>
    </row>
    <row r="388" spans="2:16" s="70" customFormat="1" ht="57.75" customHeight="1" x14ac:dyDescent="0.25">
      <c r="B388" s="222">
        <v>384</v>
      </c>
      <c r="C388" s="27" t="s">
        <v>951</v>
      </c>
      <c r="D388" s="239" t="s">
        <v>952</v>
      </c>
      <c r="E388" s="103" t="s">
        <v>22</v>
      </c>
      <c r="F388" s="240">
        <v>44449</v>
      </c>
      <c r="G388" s="244" t="s">
        <v>973</v>
      </c>
      <c r="H388" s="28" t="s">
        <v>954</v>
      </c>
      <c r="I388" s="240">
        <v>44454</v>
      </c>
      <c r="J388" s="243">
        <v>44484</v>
      </c>
      <c r="K388" s="107" t="str">
        <f t="shared" ca="1" si="7"/>
        <v>Cumplido</v>
      </c>
      <c r="L388" s="241" t="s">
        <v>974</v>
      </c>
      <c r="M388" s="249"/>
      <c r="P388" s="100"/>
    </row>
    <row r="389" spans="2:16" s="70" customFormat="1" ht="57.75" customHeight="1" x14ac:dyDescent="0.2">
      <c r="B389" s="222">
        <v>385</v>
      </c>
      <c r="C389" s="27" t="s">
        <v>929</v>
      </c>
      <c r="D389" s="239" t="s">
        <v>930</v>
      </c>
      <c r="E389" s="103" t="s">
        <v>22</v>
      </c>
      <c r="F389" s="240">
        <v>44449</v>
      </c>
      <c r="G389" s="28" t="s">
        <v>969</v>
      </c>
      <c r="H389" s="28" t="s">
        <v>872</v>
      </c>
      <c r="I389" s="240">
        <v>44452</v>
      </c>
      <c r="J389" s="240">
        <v>44474</v>
      </c>
      <c r="K389" s="107" t="str">
        <f t="shared" ca="1" si="7"/>
        <v>Cumplido</v>
      </c>
      <c r="L389" s="241" t="s">
        <v>975</v>
      </c>
      <c r="M389" s="242"/>
      <c r="P389" s="100"/>
    </row>
    <row r="390" spans="2:16" s="70" customFormat="1" ht="57.75" customHeight="1" x14ac:dyDescent="0.2">
      <c r="B390" s="222">
        <v>386</v>
      </c>
      <c r="C390" s="27" t="s">
        <v>976</v>
      </c>
      <c r="D390" s="248">
        <v>80</v>
      </c>
      <c r="E390" s="103" t="s">
        <v>22</v>
      </c>
      <c r="F390" s="240">
        <v>44454</v>
      </c>
      <c r="G390" s="28" t="s">
        <v>977</v>
      </c>
      <c r="H390" s="28" t="s">
        <v>978</v>
      </c>
      <c r="I390" s="240">
        <v>44455</v>
      </c>
      <c r="J390" s="240">
        <v>44455</v>
      </c>
      <c r="K390" s="107" t="str">
        <f t="shared" ca="1" si="7"/>
        <v>Cumplido</v>
      </c>
      <c r="L390" s="241" t="s">
        <v>979</v>
      </c>
      <c r="M390" s="242"/>
      <c r="P390" s="100"/>
    </row>
    <row r="391" spans="2:16" s="70" customFormat="1" ht="57.75" customHeight="1" x14ac:dyDescent="0.2">
      <c r="B391" s="222">
        <v>387</v>
      </c>
      <c r="C391" s="27" t="s">
        <v>976</v>
      </c>
      <c r="D391" s="248">
        <v>80</v>
      </c>
      <c r="E391" s="103" t="s">
        <v>22</v>
      </c>
      <c r="F391" s="240">
        <v>44454</v>
      </c>
      <c r="G391" s="28" t="s">
        <v>980</v>
      </c>
      <c r="H391" s="28" t="s">
        <v>978</v>
      </c>
      <c r="I391" s="240">
        <v>44454</v>
      </c>
      <c r="J391" s="243">
        <v>44454</v>
      </c>
      <c r="K391" s="107" t="str">
        <f t="shared" ca="1" si="7"/>
        <v>Cumplido</v>
      </c>
      <c r="L391" s="241" t="s">
        <v>981</v>
      </c>
      <c r="M391" s="242"/>
      <c r="P391" s="100"/>
    </row>
    <row r="392" spans="2:16" s="70" customFormat="1" ht="57.75" customHeight="1" x14ac:dyDescent="0.2">
      <c r="B392" s="222">
        <v>388</v>
      </c>
      <c r="C392" s="27" t="s">
        <v>982</v>
      </c>
      <c r="D392" s="239">
        <v>83</v>
      </c>
      <c r="E392" s="103" t="s">
        <v>22</v>
      </c>
      <c r="F392" s="240">
        <v>44455</v>
      </c>
      <c r="G392" s="167" t="s">
        <v>983</v>
      </c>
      <c r="H392" s="168" t="s">
        <v>943</v>
      </c>
      <c r="I392" s="291">
        <v>44463</v>
      </c>
      <c r="J392" s="291">
        <v>44536</v>
      </c>
      <c r="K392" s="292" t="s">
        <v>897</v>
      </c>
      <c r="L392" s="290" t="s">
        <v>984</v>
      </c>
      <c r="M392" s="242"/>
      <c r="P392" s="100"/>
    </row>
    <row r="393" spans="2:16" s="70" customFormat="1" ht="57.75" customHeight="1" x14ac:dyDescent="0.2">
      <c r="B393" s="222">
        <v>389</v>
      </c>
      <c r="C393" s="27" t="s">
        <v>985</v>
      </c>
      <c r="D393" s="239">
        <v>84</v>
      </c>
      <c r="E393" s="103" t="s">
        <v>22</v>
      </c>
      <c r="F393" s="240">
        <v>44455</v>
      </c>
      <c r="G393" s="28" t="s">
        <v>986</v>
      </c>
      <c r="H393" s="28" t="s">
        <v>987</v>
      </c>
      <c r="I393" s="240">
        <v>44459</v>
      </c>
      <c r="J393" s="243"/>
      <c r="K393" s="107" t="str">
        <f t="shared" ca="1" si="7"/>
        <v>Atrasado</v>
      </c>
      <c r="L393" s="241" t="s">
        <v>988</v>
      </c>
      <c r="M393" s="242"/>
      <c r="P393" s="100"/>
    </row>
    <row r="394" spans="2:16" s="70" customFormat="1" ht="57.75" customHeight="1" x14ac:dyDescent="0.2">
      <c r="B394" s="222">
        <v>390</v>
      </c>
      <c r="C394" s="27" t="s">
        <v>989</v>
      </c>
      <c r="D394" s="239">
        <v>82</v>
      </c>
      <c r="E394" s="103" t="s">
        <v>22</v>
      </c>
      <c r="F394" s="240">
        <v>44455</v>
      </c>
      <c r="G394" s="28" t="s">
        <v>990</v>
      </c>
      <c r="H394" s="28" t="s">
        <v>991</v>
      </c>
      <c r="I394" s="240">
        <v>44455</v>
      </c>
      <c r="J394" s="243">
        <v>44455</v>
      </c>
      <c r="K394" s="107" t="str">
        <f t="shared" ca="1" si="7"/>
        <v>Cumplido</v>
      </c>
      <c r="L394" s="241" t="s">
        <v>992</v>
      </c>
      <c r="M394" s="242"/>
      <c r="P394" s="100"/>
    </row>
    <row r="395" spans="2:16" s="70" customFormat="1" ht="57.75" customHeight="1" x14ac:dyDescent="0.2">
      <c r="B395" s="222">
        <v>391</v>
      </c>
      <c r="C395" s="27" t="s">
        <v>989</v>
      </c>
      <c r="D395" s="239">
        <v>82</v>
      </c>
      <c r="E395" s="103" t="s">
        <v>22</v>
      </c>
      <c r="F395" s="240">
        <v>44455</v>
      </c>
      <c r="G395" s="28" t="s">
        <v>993</v>
      </c>
      <c r="H395" s="28" t="s">
        <v>994</v>
      </c>
      <c r="I395" s="240">
        <v>44456</v>
      </c>
      <c r="J395" s="243">
        <v>44456</v>
      </c>
      <c r="K395" s="107" t="str">
        <f t="shared" ca="1" si="7"/>
        <v>Cumplido</v>
      </c>
      <c r="L395" s="241" t="s">
        <v>995</v>
      </c>
      <c r="M395" s="242"/>
      <c r="P395" s="100"/>
    </row>
    <row r="396" spans="2:16" s="70" customFormat="1" ht="57.75" customHeight="1" x14ac:dyDescent="0.2">
      <c r="B396" s="222">
        <v>392</v>
      </c>
      <c r="C396" s="27" t="s">
        <v>989</v>
      </c>
      <c r="D396" s="239">
        <v>82</v>
      </c>
      <c r="E396" s="103" t="s">
        <v>22</v>
      </c>
      <c r="F396" s="240">
        <v>44455</v>
      </c>
      <c r="G396" s="28" t="s">
        <v>996</v>
      </c>
      <c r="H396" s="28" t="s">
        <v>994</v>
      </c>
      <c r="I396" s="240">
        <v>44456</v>
      </c>
      <c r="J396" s="243">
        <v>44468</v>
      </c>
      <c r="K396" s="107" t="str">
        <f t="shared" ca="1" si="7"/>
        <v>Cumplido</v>
      </c>
      <c r="L396" s="241" t="s">
        <v>997</v>
      </c>
      <c r="M396" s="242"/>
      <c r="P396" s="100"/>
    </row>
    <row r="397" spans="2:16" s="70" customFormat="1" ht="57.75" customHeight="1" x14ac:dyDescent="0.2">
      <c r="B397" s="222">
        <v>393</v>
      </c>
      <c r="C397" s="27" t="s">
        <v>989</v>
      </c>
      <c r="D397" s="239">
        <v>82</v>
      </c>
      <c r="E397" s="103" t="s">
        <v>22</v>
      </c>
      <c r="F397" s="240">
        <v>44455</v>
      </c>
      <c r="G397" s="28" t="s">
        <v>998</v>
      </c>
      <c r="H397" s="28" t="s">
        <v>994</v>
      </c>
      <c r="I397" s="240">
        <v>44456</v>
      </c>
      <c r="J397" s="243">
        <v>44468</v>
      </c>
      <c r="K397" s="107" t="str">
        <f t="shared" ca="1" si="7"/>
        <v>Cumplido</v>
      </c>
      <c r="L397" s="241" t="s">
        <v>999</v>
      </c>
      <c r="M397" s="242"/>
      <c r="P397" s="100"/>
    </row>
    <row r="398" spans="2:16" s="70" customFormat="1" ht="57.75" customHeight="1" x14ac:dyDescent="0.2">
      <c r="B398" s="222">
        <v>394</v>
      </c>
      <c r="C398" s="27" t="s">
        <v>989</v>
      </c>
      <c r="D398" s="239">
        <v>82</v>
      </c>
      <c r="E398" s="103" t="s">
        <v>22</v>
      </c>
      <c r="F398" s="240">
        <v>44455</v>
      </c>
      <c r="G398" s="28" t="s">
        <v>1000</v>
      </c>
      <c r="H398" s="28" t="s">
        <v>1001</v>
      </c>
      <c r="I398" s="240">
        <v>44455</v>
      </c>
      <c r="J398" s="243">
        <v>44455</v>
      </c>
      <c r="K398" s="107" t="str">
        <f t="shared" ca="1" si="7"/>
        <v>Cumplido</v>
      </c>
      <c r="L398" s="241" t="s">
        <v>1002</v>
      </c>
      <c r="M398" s="250"/>
      <c r="P398" s="100"/>
    </row>
    <row r="399" spans="2:16" s="70" customFormat="1" ht="57.75" customHeight="1" x14ac:dyDescent="0.2">
      <c r="B399" s="222">
        <v>395</v>
      </c>
      <c r="C399" s="27" t="s">
        <v>989</v>
      </c>
      <c r="D399" s="239">
        <v>82</v>
      </c>
      <c r="E399" s="103" t="s">
        <v>22</v>
      </c>
      <c r="F399" s="240">
        <v>44455</v>
      </c>
      <c r="G399" s="28" t="s">
        <v>1003</v>
      </c>
      <c r="H399" s="28" t="s">
        <v>994</v>
      </c>
      <c r="I399" s="240">
        <v>44459</v>
      </c>
      <c r="J399" s="243">
        <v>44459</v>
      </c>
      <c r="K399" s="107" t="str">
        <f t="shared" ca="1" si="7"/>
        <v>Cumplido</v>
      </c>
      <c r="L399" s="241" t="s">
        <v>1004</v>
      </c>
      <c r="M399" s="250"/>
      <c r="P399" s="100"/>
    </row>
    <row r="400" spans="2:16" s="70" customFormat="1" ht="57.75" customHeight="1" x14ac:dyDescent="0.2">
      <c r="B400" s="222">
        <v>396</v>
      </c>
      <c r="C400" s="27" t="s">
        <v>982</v>
      </c>
      <c r="D400" s="239">
        <v>83</v>
      </c>
      <c r="E400" s="103" t="s">
        <v>22</v>
      </c>
      <c r="F400" s="240">
        <v>44455</v>
      </c>
      <c r="G400" s="28" t="s">
        <v>1005</v>
      </c>
      <c r="H400" s="28" t="s">
        <v>1006</v>
      </c>
      <c r="I400" s="240">
        <v>44459</v>
      </c>
      <c r="J400" s="240">
        <v>44459</v>
      </c>
      <c r="K400" s="107" t="str">
        <f t="shared" ref="K400:K463" ca="1" si="8">IF(I400="","",IF(I400&lt;P$4,IF(J400="","Atrasado","Cumplido"),IF(J400="","En curso","Cumplido")))</f>
        <v>Cumplido</v>
      </c>
      <c r="L400" s="241" t="s">
        <v>1007</v>
      </c>
      <c r="M400" s="250"/>
      <c r="P400" s="100"/>
    </row>
    <row r="401" spans="2:16" s="70" customFormat="1" ht="57.75" customHeight="1" x14ac:dyDescent="0.25">
      <c r="B401" s="222">
        <v>397</v>
      </c>
      <c r="C401" s="27" t="s">
        <v>982</v>
      </c>
      <c r="D401" s="239">
        <v>83</v>
      </c>
      <c r="E401" s="103" t="s">
        <v>22</v>
      </c>
      <c r="F401" s="240">
        <v>44455</v>
      </c>
      <c r="G401" s="28" t="s">
        <v>1008</v>
      </c>
      <c r="H401" s="28" t="s">
        <v>1006</v>
      </c>
      <c r="I401" s="240">
        <v>44459</v>
      </c>
      <c r="J401" s="240">
        <v>44459</v>
      </c>
      <c r="K401" s="107" t="str">
        <f t="shared" ca="1" si="8"/>
        <v>Cumplido</v>
      </c>
      <c r="L401" s="241" t="s">
        <v>1009</v>
      </c>
      <c r="M401" s="242"/>
      <c r="O401" s="74"/>
      <c r="P401" s="98"/>
    </row>
    <row r="402" spans="2:16" s="70" customFormat="1" ht="57.75" customHeight="1" x14ac:dyDescent="0.25">
      <c r="B402" s="222">
        <v>398</v>
      </c>
      <c r="C402" s="27" t="s">
        <v>982</v>
      </c>
      <c r="D402" s="239">
        <v>83</v>
      </c>
      <c r="E402" s="103" t="s">
        <v>22</v>
      </c>
      <c r="F402" s="240">
        <v>44455</v>
      </c>
      <c r="G402" s="28" t="s">
        <v>1010</v>
      </c>
      <c r="H402" s="28" t="s">
        <v>1006</v>
      </c>
      <c r="I402" s="240">
        <v>44461</v>
      </c>
      <c r="J402" s="240">
        <v>44461</v>
      </c>
      <c r="K402" s="107" t="str">
        <f t="shared" ca="1" si="8"/>
        <v>Cumplido</v>
      </c>
      <c r="L402" s="241" t="s">
        <v>1011</v>
      </c>
      <c r="M402" s="242"/>
      <c r="O402" s="74"/>
      <c r="P402" s="98"/>
    </row>
    <row r="403" spans="2:16" s="70" customFormat="1" ht="57.75" customHeight="1" x14ac:dyDescent="0.25">
      <c r="B403" s="222">
        <v>399</v>
      </c>
      <c r="C403" s="27" t="s">
        <v>982</v>
      </c>
      <c r="D403" s="239">
        <v>83</v>
      </c>
      <c r="E403" s="103" t="s">
        <v>22</v>
      </c>
      <c r="F403" s="240">
        <v>44455</v>
      </c>
      <c r="G403" s="28" t="s">
        <v>1012</v>
      </c>
      <c r="H403" s="28" t="s">
        <v>1006</v>
      </c>
      <c r="I403" s="240">
        <v>44456</v>
      </c>
      <c r="J403" s="240">
        <v>44460</v>
      </c>
      <c r="K403" s="107" t="str">
        <f t="shared" ca="1" si="8"/>
        <v>Cumplido</v>
      </c>
      <c r="L403" s="241" t="s">
        <v>1013</v>
      </c>
      <c r="M403" s="242"/>
      <c r="O403" s="74"/>
      <c r="P403" s="98"/>
    </row>
    <row r="404" spans="2:16" s="70" customFormat="1" ht="57.75" customHeight="1" x14ac:dyDescent="0.25">
      <c r="B404" s="222">
        <v>400</v>
      </c>
      <c r="C404" s="27" t="s">
        <v>982</v>
      </c>
      <c r="D404" s="239">
        <v>83</v>
      </c>
      <c r="E404" s="103" t="s">
        <v>22</v>
      </c>
      <c r="F404" s="240">
        <v>44455</v>
      </c>
      <c r="G404" s="28" t="s">
        <v>1014</v>
      </c>
      <c r="H404" s="28" t="s">
        <v>1006</v>
      </c>
      <c r="I404" s="240">
        <v>44459</v>
      </c>
      <c r="J404" s="240">
        <v>44460</v>
      </c>
      <c r="K404" s="107" t="str">
        <f t="shared" ca="1" si="8"/>
        <v>Cumplido</v>
      </c>
      <c r="L404" s="241" t="s">
        <v>1013</v>
      </c>
      <c r="M404" s="242"/>
      <c r="O404" s="74"/>
      <c r="P404" s="98"/>
    </row>
    <row r="405" spans="2:16" s="70" customFormat="1" ht="57.75" customHeight="1" x14ac:dyDescent="0.25">
      <c r="B405" s="222">
        <v>401</v>
      </c>
      <c r="C405" s="27" t="s">
        <v>982</v>
      </c>
      <c r="D405" s="239">
        <v>83</v>
      </c>
      <c r="E405" s="103" t="s">
        <v>22</v>
      </c>
      <c r="F405" s="240">
        <v>44455</v>
      </c>
      <c r="G405" s="28" t="s">
        <v>1015</v>
      </c>
      <c r="H405" s="28" t="s">
        <v>943</v>
      </c>
      <c r="I405" s="240">
        <v>44461</v>
      </c>
      <c r="J405" s="243">
        <v>44468</v>
      </c>
      <c r="K405" s="107" t="str">
        <f t="shared" ca="1" si="8"/>
        <v>Cumplido</v>
      </c>
      <c r="L405" s="241" t="s">
        <v>1016</v>
      </c>
      <c r="M405" s="242"/>
      <c r="O405" s="74"/>
      <c r="P405" s="98"/>
    </row>
    <row r="406" spans="2:16" s="70" customFormat="1" ht="57.75" customHeight="1" x14ac:dyDescent="0.25">
      <c r="B406" s="222">
        <v>402</v>
      </c>
      <c r="C406" s="27" t="s">
        <v>982</v>
      </c>
      <c r="D406" s="239">
        <v>83</v>
      </c>
      <c r="E406" s="103" t="s">
        <v>22</v>
      </c>
      <c r="F406" s="240">
        <v>44455</v>
      </c>
      <c r="G406" s="28" t="s">
        <v>1017</v>
      </c>
      <c r="H406" s="28" t="s">
        <v>943</v>
      </c>
      <c r="I406" s="240">
        <v>44467</v>
      </c>
      <c r="J406" s="243">
        <v>44481</v>
      </c>
      <c r="K406" s="107" t="str">
        <f t="shared" ca="1" si="8"/>
        <v>Cumplido</v>
      </c>
      <c r="L406" s="241" t="s">
        <v>1018</v>
      </c>
      <c r="M406" s="242"/>
      <c r="O406" s="74"/>
      <c r="P406" s="98"/>
    </row>
    <row r="407" spans="2:16" s="70" customFormat="1" ht="57.75" customHeight="1" x14ac:dyDescent="0.25">
      <c r="B407" s="222">
        <v>403</v>
      </c>
      <c r="C407" s="27" t="s">
        <v>985</v>
      </c>
      <c r="D407" s="239">
        <v>84</v>
      </c>
      <c r="E407" s="103" t="s">
        <v>22</v>
      </c>
      <c r="F407" s="240">
        <v>44455</v>
      </c>
      <c r="G407" s="28" t="s">
        <v>1019</v>
      </c>
      <c r="H407" s="28" t="s">
        <v>1020</v>
      </c>
      <c r="I407" s="240">
        <v>44456</v>
      </c>
      <c r="J407" s="240">
        <v>44460</v>
      </c>
      <c r="K407" s="107" t="str">
        <f t="shared" ca="1" si="8"/>
        <v>Cumplido</v>
      </c>
      <c r="L407" s="241" t="s">
        <v>1021</v>
      </c>
      <c r="M407" s="242"/>
      <c r="O407" s="74"/>
      <c r="P407" s="98"/>
    </row>
    <row r="408" spans="2:16" s="70" customFormat="1" ht="57.75" customHeight="1" x14ac:dyDescent="0.25">
      <c r="B408" s="222">
        <v>404</v>
      </c>
      <c r="C408" s="27" t="s">
        <v>985</v>
      </c>
      <c r="D408" s="239">
        <v>84</v>
      </c>
      <c r="E408" s="103" t="s">
        <v>22</v>
      </c>
      <c r="F408" s="240">
        <v>44455</v>
      </c>
      <c r="G408" s="28" t="s">
        <v>1022</v>
      </c>
      <c r="H408" s="28" t="s">
        <v>1020</v>
      </c>
      <c r="I408" s="240">
        <v>44456</v>
      </c>
      <c r="J408" s="243">
        <v>44456</v>
      </c>
      <c r="K408" s="107" t="str">
        <f t="shared" ca="1" si="8"/>
        <v>Cumplido</v>
      </c>
      <c r="L408" s="241" t="s">
        <v>1023</v>
      </c>
      <c r="M408" s="242"/>
      <c r="O408" s="74"/>
      <c r="P408" s="98"/>
    </row>
    <row r="409" spans="2:16" s="70" customFormat="1" ht="57.75" customHeight="1" x14ac:dyDescent="0.25">
      <c r="B409" s="222">
        <v>405</v>
      </c>
      <c r="C409" s="27" t="s">
        <v>985</v>
      </c>
      <c r="D409" s="239">
        <v>84</v>
      </c>
      <c r="E409" s="103" t="s">
        <v>22</v>
      </c>
      <c r="F409" s="240">
        <v>44455</v>
      </c>
      <c r="G409" s="28" t="s">
        <v>1022</v>
      </c>
      <c r="H409" s="28" t="s">
        <v>1020</v>
      </c>
      <c r="I409" s="240">
        <v>44459</v>
      </c>
      <c r="J409" s="243">
        <v>44468</v>
      </c>
      <c r="K409" s="107" t="str">
        <f t="shared" ca="1" si="8"/>
        <v>Cumplido</v>
      </c>
      <c r="L409" s="241" t="s">
        <v>1024</v>
      </c>
      <c r="M409" s="242"/>
      <c r="O409" s="74"/>
      <c r="P409" s="98"/>
    </row>
    <row r="410" spans="2:16" s="70" customFormat="1" ht="57.75" customHeight="1" x14ac:dyDescent="0.25">
      <c r="B410" s="222">
        <v>406</v>
      </c>
      <c r="C410" s="27" t="s">
        <v>985</v>
      </c>
      <c r="D410" s="239">
        <v>84</v>
      </c>
      <c r="E410" s="103" t="s">
        <v>22</v>
      </c>
      <c r="F410" s="240">
        <v>44455</v>
      </c>
      <c r="G410" s="28" t="s">
        <v>1025</v>
      </c>
      <c r="H410" s="28" t="s">
        <v>1020</v>
      </c>
      <c r="I410" s="240">
        <v>44459</v>
      </c>
      <c r="J410" s="240">
        <v>44462</v>
      </c>
      <c r="K410" s="107" t="str">
        <f t="shared" ca="1" si="8"/>
        <v>Cumplido</v>
      </c>
      <c r="L410" s="241" t="s">
        <v>1026</v>
      </c>
      <c r="M410" s="242"/>
      <c r="O410" s="74"/>
      <c r="P410" s="98"/>
    </row>
    <row r="411" spans="2:16" s="70" customFormat="1" ht="57.75" customHeight="1" x14ac:dyDescent="0.25">
      <c r="B411" s="222">
        <v>407</v>
      </c>
      <c r="C411" s="27" t="s">
        <v>989</v>
      </c>
      <c r="D411" s="239">
        <v>82</v>
      </c>
      <c r="E411" s="103" t="s">
        <v>22</v>
      </c>
      <c r="F411" s="240">
        <v>44455</v>
      </c>
      <c r="G411" s="28" t="s">
        <v>1027</v>
      </c>
      <c r="H411" s="28" t="s">
        <v>994</v>
      </c>
      <c r="I411" s="240">
        <v>44459</v>
      </c>
      <c r="J411" s="240">
        <v>44473</v>
      </c>
      <c r="K411" s="107" t="str">
        <f t="shared" ca="1" si="8"/>
        <v>Cumplido</v>
      </c>
      <c r="L411" s="241" t="s">
        <v>1028</v>
      </c>
      <c r="M411" s="242"/>
      <c r="O411" s="74"/>
      <c r="P411" s="98"/>
    </row>
    <row r="412" spans="2:16" s="70" customFormat="1" ht="57.75" customHeight="1" x14ac:dyDescent="0.25">
      <c r="B412" s="222">
        <v>408</v>
      </c>
      <c r="C412" s="27" t="s">
        <v>989</v>
      </c>
      <c r="D412" s="239">
        <v>82</v>
      </c>
      <c r="E412" s="103" t="s">
        <v>22</v>
      </c>
      <c r="F412" s="240">
        <v>44455</v>
      </c>
      <c r="G412" s="27" t="s">
        <v>1029</v>
      </c>
      <c r="H412" s="28" t="s">
        <v>1030</v>
      </c>
      <c r="I412" s="240">
        <v>44460</v>
      </c>
      <c r="J412" s="240">
        <v>44476</v>
      </c>
      <c r="K412" s="107" t="str">
        <f t="shared" ca="1" si="8"/>
        <v>Cumplido</v>
      </c>
      <c r="L412" s="28" t="s">
        <v>1031</v>
      </c>
      <c r="M412" s="242"/>
      <c r="O412" s="74"/>
      <c r="P412" s="98"/>
    </row>
    <row r="413" spans="2:16" s="70" customFormat="1" ht="57.75" customHeight="1" x14ac:dyDescent="0.25">
      <c r="B413" s="222">
        <v>409</v>
      </c>
      <c r="C413" s="27" t="s">
        <v>989</v>
      </c>
      <c r="D413" s="239">
        <v>82</v>
      </c>
      <c r="E413" s="103" t="s">
        <v>22</v>
      </c>
      <c r="F413" s="240">
        <v>44455</v>
      </c>
      <c r="G413" s="244" t="s">
        <v>1032</v>
      </c>
      <c r="H413" s="28" t="s">
        <v>1033</v>
      </c>
      <c r="I413" s="240">
        <v>44460</v>
      </c>
      <c r="J413" s="243">
        <v>44460</v>
      </c>
      <c r="K413" s="107" t="str">
        <f t="shared" ca="1" si="8"/>
        <v>Cumplido</v>
      </c>
      <c r="L413" s="241" t="s">
        <v>1034</v>
      </c>
      <c r="M413" s="242"/>
      <c r="O413" s="74"/>
      <c r="P413" s="98"/>
    </row>
    <row r="414" spans="2:16" s="70" customFormat="1" ht="57.75" customHeight="1" x14ac:dyDescent="0.25">
      <c r="B414" s="222">
        <v>410</v>
      </c>
      <c r="C414" s="27" t="s">
        <v>982</v>
      </c>
      <c r="D414" s="239">
        <v>83</v>
      </c>
      <c r="E414" s="103" t="s">
        <v>22</v>
      </c>
      <c r="F414" s="240">
        <v>44455</v>
      </c>
      <c r="G414" s="28" t="s">
        <v>1035</v>
      </c>
      <c r="H414" s="28" t="s">
        <v>1006</v>
      </c>
      <c r="I414" s="240">
        <v>44460</v>
      </c>
      <c r="J414" s="240">
        <v>44461</v>
      </c>
      <c r="K414" s="107" t="str">
        <f t="shared" ca="1" si="8"/>
        <v>Cumplido</v>
      </c>
      <c r="L414" s="241" t="s">
        <v>1009</v>
      </c>
      <c r="M414" s="242"/>
      <c r="O414" s="74"/>
      <c r="P414" s="98"/>
    </row>
    <row r="415" spans="2:16" s="70" customFormat="1" ht="57.75" customHeight="1" x14ac:dyDescent="0.25">
      <c r="B415" s="222">
        <v>411</v>
      </c>
      <c r="C415" s="27" t="s">
        <v>982</v>
      </c>
      <c r="D415" s="239">
        <v>83</v>
      </c>
      <c r="E415" s="103" t="s">
        <v>22</v>
      </c>
      <c r="F415" s="240">
        <v>44455</v>
      </c>
      <c r="G415" s="28" t="s">
        <v>1036</v>
      </c>
      <c r="H415" s="28" t="s">
        <v>1006</v>
      </c>
      <c r="I415" s="240">
        <v>44461</v>
      </c>
      <c r="J415" s="240">
        <v>44469</v>
      </c>
      <c r="K415" s="107" t="str">
        <f t="shared" ca="1" si="8"/>
        <v>Cumplido</v>
      </c>
      <c r="L415" s="241" t="s">
        <v>1037</v>
      </c>
      <c r="M415" s="242"/>
      <c r="O415" s="74"/>
      <c r="P415" s="98"/>
    </row>
    <row r="416" spans="2:16" s="70" customFormat="1" ht="57.75" customHeight="1" x14ac:dyDescent="0.25">
      <c r="B416" s="222">
        <v>412</v>
      </c>
      <c r="C416" s="27" t="s">
        <v>982</v>
      </c>
      <c r="D416" s="239">
        <v>83</v>
      </c>
      <c r="E416" s="103" t="s">
        <v>22</v>
      </c>
      <c r="F416" s="240">
        <v>44455</v>
      </c>
      <c r="G416" s="28" t="s">
        <v>1038</v>
      </c>
      <c r="H416" s="28" t="s">
        <v>1006</v>
      </c>
      <c r="I416" s="240">
        <v>44459</v>
      </c>
      <c r="J416" s="240">
        <v>44461</v>
      </c>
      <c r="K416" s="107" t="str">
        <f t="shared" ca="1" si="8"/>
        <v>Cumplido</v>
      </c>
      <c r="L416" s="241" t="s">
        <v>1011</v>
      </c>
      <c r="M416" s="242"/>
      <c r="O416" s="74"/>
      <c r="P416" s="98"/>
    </row>
    <row r="417" spans="2:16" s="70" customFormat="1" ht="57.75" customHeight="1" x14ac:dyDescent="0.25">
      <c r="B417" s="222">
        <v>413</v>
      </c>
      <c r="C417" s="27" t="s">
        <v>985</v>
      </c>
      <c r="D417" s="239">
        <v>84</v>
      </c>
      <c r="E417" s="103" t="s">
        <v>22</v>
      </c>
      <c r="F417" s="240">
        <v>44455</v>
      </c>
      <c r="G417" s="28" t="s">
        <v>1039</v>
      </c>
      <c r="H417" s="28" t="s">
        <v>1020</v>
      </c>
      <c r="I417" s="240">
        <v>44457</v>
      </c>
      <c r="J417" s="243">
        <v>44483</v>
      </c>
      <c r="K417" s="107" t="str">
        <f t="shared" ca="1" si="8"/>
        <v>Cumplido</v>
      </c>
      <c r="L417" s="241" t="s">
        <v>1040</v>
      </c>
      <c r="M417" s="242"/>
      <c r="O417" s="74"/>
      <c r="P417" s="98"/>
    </row>
    <row r="418" spans="2:16" s="70" customFormat="1" ht="57.75" customHeight="1" x14ac:dyDescent="0.25">
      <c r="B418" s="222">
        <v>414</v>
      </c>
      <c r="C418" s="27" t="s">
        <v>1041</v>
      </c>
      <c r="D418" s="239">
        <v>85</v>
      </c>
      <c r="E418" s="103" t="s">
        <v>22</v>
      </c>
      <c r="F418" s="240">
        <v>44456</v>
      </c>
      <c r="G418" s="28" t="s">
        <v>1042</v>
      </c>
      <c r="H418" s="28" t="s">
        <v>1043</v>
      </c>
      <c r="I418" s="240">
        <v>44456</v>
      </c>
      <c r="J418" s="240">
        <v>44463</v>
      </c>
      <c r="K418" s="107" t="str">
        <f t="shared" ca="1" si="8"/>
        <v>Cumplido</v>
      </c>
      <c r="L418" s="241" t="s">
        <v>1044</v>
      </c>
      <c r="M418" s="242"/>
      <c r="O418" s="74"/>
      <c r="P418" s="98"/>
    </row>
    <row r="419" spans="2:16" s="70" customFormat="1" ht="57.75" customHeight="1" x14ac:dyDescent="0.25">
      <c r="B419" s="222">
        <v>415</v>
      </c>
      <c r="C419" s="27" t="s">
        <v>1041</v>
      </c>
      <c r="D419" s="239">
        <v>85</v>
      </c>
      <c r="E419" s="103" t="s">
        <v>22</v>
      </c>
      <c r="F419" s="240">
        <v>44456</v>
      </c>
      <c r="G419" s="28" t="s">
        <v>1045</v>
      </c>
      <c r="H419" s="28" t="s">
        <v>1046</v>
      </c>
      <c r="I419" s="240">
        <v>44460</v>
      </c>
      <c r="J419" s="240">
        <v>44463</v>
      </c>
      <c r="K419" s="107" t="str">
        <f t="shared" ca="1" si="8"/>
        <v>Cumplido</v>
      </c>
      <c r="L419" s="241" t="s">
        <v>1044</v>
      </c>
      <c r="M419" s="242"/>
      <c r="O419" s="74"/>
      <c r="P419" s="98"/>
    </row>
    <row r="420" spans="2:16" s="70" customFormat="1" ht="57.75" customHeight="1" x14ac:dyDescent="0.25">
      <c r="B420" s="222">
        <v>416</v>
      </c>
      <c r="C420" s="27" t="s">
        <v>1041</v>
      </c>
      <c r="D420" s="239">
        <v>85</v>
      </c>
      <c r="E420" s="103" t="s">
        <v>22</v>
      </c>
      <c r="F420" s="240">
        <v>44456</v>
      </c>
      <c r="G420" s="28" t="s">
        <v>1047</v>
      </c>
      <c r="H420" s="28" t="s">
        <v>1043</v>
      </c>
      <c r="I420" s="240">
        <v>44459</v>
      </c>
      <c r="J420" s="243">
        <v>44460</v>
      </c>
      <c r="K420" s="107" t="str">
        <f t="shared" ca="1" si="8"/>
        <v>Cumplido</v>
      </c>
      <c r="L420" s="241" t="s">
        <v>1048</v>
      </c>
      <c r="M420" s="242"/>
      <c r="O420" s="74"/>
      <c r="P420" s="98"/>
    </row>
    <row r="421" spans="2:16" s="70" customFormat="1" ht="57.75" customHeight="1" x14ac:dyDescent="0.25">
      <c r="B421" s="222">
        <v>417</v>
      </c>
      <c r="C421" s="27" t="s">
        <v>1041</v>
      </c>
      <c r="D421" s="239">
        <v>85</v>
      </c>
      <c r="E421" s="103" t="s">
        <v>22</v>
      </c>
      <c r="F421" s="240">
        <v>44456</v>
      </c>
      <c r="G421" s="28" t="s">
        <v>1049</v>
      </c>
      <c r="H421" s="28" t="s">
        <v>1046</v>
      </c>
      <c r="I421" s="240">
        <v>44459</v>
      </c>
      <c r="J421" s="240">
        <v>44459</v>
      </c>
      <c r="K421" s="107" t="str">
        <f t="shared" ca="1" si="8"/>
        <v>Cumplido</v>
      </c>
      <c r="L421" s="241" t="s">
        <v>1050</v>
      </c>
      <c r="M421" s="242"/>
      <c r="O421" s="74"/>
      <c r="P421" s="98"/>
    </row>
    <row r="422" spans="2:16" s="70" customFormat="1" ht="57.75" customHeight="1" x14ac:dyDescent="0.25">
      <c r="B422" s="222">
        <v>418</v>
      </c>
      <c r="C422" s="27" t="s">
        <v>1041</v>
      </c>
      <c r="D422" s="239">
        <v>85</v>
      </c>
      <c r="E422" s="103" t="s">
        <v>22</v>
      </c>
      <c r="F422" s="240">
        <v>44456</v>
      </c>
      <c r="G422" s="28" t="s">
        <v>1051</v>
      </c>
      <c r="H422" s="28" t="s">
        <v>1043</v>
      </c>
      <c r="I422" s="240">
        <v>44460</v>
      </c>
      <c r="J422" s="240">
        <v>44460</v>
      </c>
      <c r="K422" s="107" t="str">
        <f t="shared" ca="1" si="8"/>
        <v>Cumplido</v>
      </c>
      <c r="L422" s="241" t="s">
        <v>1052</v>
      </c>
      <c r="M422" s="242"/>
      <c r="O422" s="74"/>
      <c r="P422" s="98"/>
    </row>
    <row r="423" spans="2:16" s="70" customFormat="1" ht="57.75" customHeight="1" x14ac:dyDescent="0.25">
      <c r="B423" s="222">
        <v>419</v>
      </c>
      <c r="C423" s="27" t="s">
        <v>1041</v>
      </c>
      <c r="D423" s="239">
        <v>85</v>
      </c>
      <c r="E423" s="103" t="s">
        <v>22</v>
      </c>
      <c r="F423" s="240">
        <v>44456</v>
      </c>
      <c r="G423" s="28" t="s">
        <v>1053</v>
      </c>
      <c r="H423" s="28" t="s">
        <v>1043</v>
      </c>
      <c r="I423" s="240">
        <v>44460</v>
      </c>
      <c r="J423" s="243">
        <v>44460</v>
      </c>
      <c r="K423" s="107" t="str">
        <f t="shared" ca="1" si="8"/>
        <v>Cumplido</v>
      </c>
      <c r="L423" s="241" t="s">
        <v>1054</v>
      </c>
      <c r="M423" s="242"/>
      <c r="O423" s="74"/>
      <c r="P423" s="98"/>
    </row>
    <row r="424" spans="2:16" s="70" customFormat="1" ht="57.75" customHeight="1" x14ac:dyDescent="0.25">
      <c r="B424" s="222">
        <v>420</v>
      </c>
      <c r="C424" s="27" t="s">
        <v>1041</v>
      </c>
      <c r="D424" s="239">
        <v>85</v>
      </c>
      <c r="E424" s="103" t="s">
        <v>22</v>
      </c>
      <c r="F424" s="240">
        <v>44456</v>
      </c>
      <c r="G424" s="28" t="s">
        <v>1055</v>
      </c>
      <c r="H424" s="28" t="s">
        <v>1046</v>
      </c>
      <c r="I424" s="240">
        <v>44460</v>
      </c>
      <c r="J424" s="240">
        <v>44460</v>
      </c>
      <c r="K424" s="107" t="str">
        <f t="shared" ca="1" si="8"/>
        <v>Cumplido</v>
      </c>
      <c r="L424" s="241" t="s">
        <v>1056</v>
      </c>
      <c r="M424" s="242"/>
      <c r="O424" s="74"/>
      <c r="P424" s="98"/>
    </row>
    <row r="425" spans="2:16" s="70" customFormat="1" ht="57.75" customHeight="1" x14ac:dyDescent="0.25">
      <c r="B425" s="222">
        <v>421</v>
      </c>
      <c r="C425" s="27" t="s">
        <v>1041</v>
      </c>
      <c r="D425" s="239">
        <v>85</v>
      </c>
      <c r="E425" s="103" t="s">
        <v>22</v>
      </c>
      <c r="F425" s="240">
        <v>44456</v>
      </c>
      <c r="G425" s="244" t="s">
        <v>1057</v>
      </c>
      <c r="H425" s="28" t="s">
        <v>1058</v>
      </c>
      <c r="I425" s="240">
        <v>44483</v>
      </c>
      <c r="J425" s="243"/>
      <c r="K425" s="107" t="str">
        <f t="shared" ca="1" si="8"/>
        <v>Atrasado</v>
      </c>
      <c r="L425" s="241"/>
      <c r="M425" s="242"/>
      <c r="O425" s="74"/>
      <c r="P425" s="98"/>
    </row>
    <row r="426" spans="2:16" s="70" customFormat="1" ht="57.75" customHeight="1" x14ac:dyDescent="0.25">
      <c r="B426" s="222">
        <v>422</v>
      </c>
      <c r="C426" s="27" t="s">
        <v>1041</v>
      </c>
      <c r="D426" s="239">
        <v>85</v>
      </c>
      <c r="E426" s="103" t="s">
        <v>22</v>
      </c>
      <c r="F426" s="240">
        <v>44456</v>
      </c>
      <c r="G426" s="28" t="s">
        <v>1059</v>
      </c>
      <c r="H426" s="28" t="s">
        <v>1046</v>
      </c>
      <c r="I426" s="240">
        <v>44463</v>
      </c>
      <c r="J426" s="243">
        <v>44463</v>
      </c>
      <c r="K426" s="107" t="str">
        <f t="shared" ca="1" si="8"/>
        <v>Cumplido</v>
      </c>
      <c r="L426" s="241" t="s">
        <v>1060</v>
      </c>
      <c r="M426" s="242"/>
      <c r="O426" s="74"/>
      <c r="P426" s="98"/>
    </row>
    <row r="427" spans="2:16" s="70" customFormat="1" ht="57.75" customHeight="1" x14ac:dyDescent="0.25">
      <c r="B427" s="222">
        <v>423</v>
      </c>
      <c r="C427" s="27" t="s">
        <v>1041</v>
      </c>
      <c r="D427" s="239">
        <v>85</v>
      </c>
      <c r="E427" s="103" t="s">
        <v>22</v>
      </c>
      <c r="F427" s="240">
        <v>44456</v>
      </c>
      <c r="G427" s="244" t="s">
        <v>1061</v>
      </c>
      <c r="H427" s="28" t="s">
        <v>1046</v>
      </c>
      <c r="I427" s="240">
        <v>44460</v>
      </c>
      <c r="J427" s="240">
        <v>44498</v>
      </c>
      <c r="K427" s="107" t="str">
        <f t="shared" ca="1" si="8"/>
        <v>Cumplido</v>
      </c>
      <c r="L427" s="241" t="s">
        <v>1062</v>
      </c>
      <c r="M427" s="242"/>
      <c r="O427" s="74"/>
      <c r="P427" s="98"/>
    </row>
    <row r="428" spans="2:16" s="70" customFormat="1" ht="57.75" customHeight="1" x14ac:dyDescent="0.25">
      <c r="B428" s="222">
        <v>424</v>
      </c>
      <c r="C428" s="27" t="s">
        <v>1041</v>
      </c>
      <c r="D428" s="239">
        <v>85</v>
      </c>
      <c r="E428" s="103" t="s">
        <v>22</v>
      </c>
      <c r="F428" s="240">
        <v>44456</v>
      </c>
      <c r="G428" s="244" t="s">
        <v>1063</v>
      </c>
      <c r="H428" s="28" t="s">
        <v>1058</v>
      </c>
      <c r="I428" s="240">
        <v>44484</v>
      </c>
      <c r="J428" s="243"/>
      <c r="K428" s="107" t="str">
        <f t="shared" ca="1" si="8"/>
        <v>Atrasado</v>
      </c>
      <c r="L428" s="241"/>
      <c r="M428" s="242"/>
      <c r="O428" s="74"/>
      <c r="P428" s="98"/>
    </row>
    <row r="429" spans="2:16" s="70" customFormat="1" ht="57.75" customHeight="1" x14ac:dyDescent="0.25">
      <c r="B429" s="222">
        <v>425</v>
      </c>
      <c r="C429" s="27" t="s">
        <v>1041</v>
      </c>
      <c r="D429" s="239">
        <v>85</v>
      </c>
      <c r="E429" s="103" t="s">
        <v>22</v>
      </c>
      <c r="F429" s="240">
        <v>44456</v>
      </c>
      <c r="G429" s="244" t="s">
        <v>1064</v>
      </c>
      <c r="H429" s="28" t="s">
        <v>1046</v>
      </c>
      <c r="I429" s="240">
        <v>44470</v>
      </c>
      <c r="J429" s="243"/>
      <c r="K429" s="107" t="str">
        <f t="shared" ca="1" si="8"/>
        <v>Atrasado</v>
      </c>
      <c r="L429" s="241"/>
      <c r="M429" s="242"/>
      <c r="O429" s="74"/>
      <c r="P429" s="98"/>
    </row>
    <row r="430" spans="2:16" s="70" customFormat="1" ht="57.75" customHeight="1" x14ac:dyDescent="0.25">
      <c r="B430" s="222">
        <v>426</v>
      </c>
      <c r="C430" s="27" t="s">
        <v>1041</v>
      </c>
      <c r="D430" s="239">
        <v>85</v>
      </c>
      <c r="E430" s="103" t="s">
        <v>22</v>
      </c>
      <c r="F430" s="240">
        <v>44456</v>
      </c>
      <c r="G430" s="244" t="s">
        <v>1065</v>
      </c>
      <c r="H430" s="28" t="s">
        <v>1043</v>
      </c>
      <c r="I430" s="240">
        <v>44446</v>
      </c>
      <c r="J430" s="243"/>
      <c r="K430" s="107" t="str">
        <f t="shared" ca="1" si="8"/>
        <v>Atrasado</v>
      </c>
      <c r="L430" s="241"/>
      <c r="M430" s="242"/>
      <c r="O430" s="74"/>
      <c r="P430" s="98"/>
    </row>
    <row r="431" spans="2:16" s="70" customFormat="1" ht="57.75" customHeight="1" x14ac:dyDescent="0.25">
      <c r="B431" s="222">
        <v>427</v>
      </c>
      <c r="C431" s="27" t="s">
        <v>1041</v>
      </c>
      <c r="D431" s="239">
        <v>85</v>
      </c>
      <c r="E431" s="103" t="s">
        <v>22</v>
      </c>
      <c r="F431" s="240">
        <v>44456</v>
      </c>
      <c r="G431" s="244" t="s">
        <v>1066</v>
      </c>
      <c r="H431" s="28" t="s">
        <v>1046</v>
      </c>
      <c r="I431" s="240">
        <v>44482</v>
      </c>
      <c r="J431" s="243"/>
      <c r="K431" s="107" t="str">
        <f t="shared" ca="1" si="8"/>
        <v>Atrasado</v>
      </c>
      <c r="L431" s="241"/>
      <c r="M431" s="242"/>
      <c r="O431" s="74"/>
      <c r="P431" s="98"/>
    </row>
    <row r="432" spans="2:16" s="70" customFormat="1" ht="57.75" customHeight="1" x14ac:dyDescent="0.25">
      <c r="B432" s="222">
        <v>428</v>
      </c>
      <c r="C432" s="27" t="s">
        <v>1041</v>
      </c>
      <c r="D432" s="239">
        <v>85</v>
      </c>
      <c r="E432" s="103" t="s">
        <v>22</v>
      </c>
      <c r="F432" s="240">
        <v>44456</v>
      </c>
      <c r="G432" s="244" t="s">
        <v>1067</v>
      </c>
      <c r="H432" s="28" t="s">
        <v>1046</v>
      </c>
      <c r="I432" s="240">
        <v>44461</v>
      </c>
      <c r="J432" s="243">
        <v>44471</v>
      </c>
      <c r="K432" s="107" t="str">
        <f t="shared" ca="1" si="8"/>
        <v>Cumplido</v>
      </c>
      <c r="L432" s="241" t="s">
        <v>1068</v>
      </c>
      <c r="M432" s="242"/>
      <c r="O432" s="74"/>
      <c r="P432" s="98"/>
    </row>
    <row r="433" spans="2:16" s="70" customFormat="1" ht="57.75" customHeight="1" x14ac:dyDescent="0.25">
      <c r="B433" s="222">
        <v>429</v>
      </c>
      <c r="C433" s="27" t="s">
        <v>1041</v>
      </c>
      <c r="D433" s="239">
        <v>85</v>
      </c>
      <c r="E433" s="103" t="s">
        <v>22</v>
      </c>
      <c r="F433" s="240">
        <v>44456</v>
      </c>
      <c r="G433" s="244" t="s">
        <v>1069</v>
      </c>
      <c r="H433" s="28" t="s">
        <v>1043</v>
      </c>
      <c r="I433" s="240">
        <v>44462</v>
      </c>
      <c r="J433" s="243">
        <v>44471</v>
      </c>
      <c r="K433" s="107" t="str">
        <f t="shared" ca="1" si="8"/>
        <v>Cumplido</v>
      </c>
      <c r="L433" s="241" t="s">
        <v>1070</v>
      </c>
      <c r="M433" s="242"/>
      <c r="O433" s="74"/>
      <c r="P433" s="98"/>
    </row>
    <row r="434" spans="2:16" s="70" customFormat="1" ht="57.75" customHeight="1" x14ac:dyDescent="0.25">
      <c r="B434" s="222">
        <v>430</v>
      </c>
      <c r="C434" s="27" t="s">
        <v>1041</v>
      </c>
      <c r="D434" s="239">
        <v>85</v>
      </c>
      <c r="E434" s="103" t="s">
        <v>22</v>
      </c>
      <c r="F434" s="240">
        <v>44456</v>
      </c>
      <c r="G434" s="244" t="s">
        <v>1071</v>
      </c>
      <c r="H434" s="28" t="s">
        <v>1043</v>
      </c>
      <c r="I434" s="240">
        <v>44462</v>
      </c>
      <c r="J434" s="243">
        <v>44471</v>
      </c>
      <c r="K434" s="107" t="str">
        <f t="shared" ca="1" si="8"/>
        <v>Cumplido</v>
      </c>
      <c r="L434" s="241" t="s">
        <v>1070</v>
      </c>
      <c r="M434" s="242"/>
      <c r="O434" s="74"/>
      <c r="P434" s="98"/>
    </row>
    <row r="435" spans="2:16" s="70" customFormat="1" ht="57.75" customHeight="1" x14ac:dyDescent="0.25">
      <c r="B435" s="222">
        <v>431</v>
      </c>
      <c r="C435" s="27" t="s">
        <v>1041</v>
      </c>
      <c r="D435" s="239">
        <v>85</v>
      </c>
      <c r="E435" s="103" t="s">
        <v>22</v>
      </c>
      <c r="F435" s="240">
        <v>44456</v>
      </c>
      <c r="G435" s="244" t="s">
        <v>1072</v>
      </c>
      <c r="H435" s="28" t="s">
        <v>1043</v>
      </c>
      <c r="I435" s="240">
        <v>44466</v>
      </c>
      <c r="J435" s="243">
        <v>44471</v>
      </c>
      <c r="K435" s="107" t="str">
        <f t="shared" ca="1" si="8"/>
        <v>Cumplido</v>
      </c>
      <c r="L435" s="241" t="s">
        <v>1070</v>
      </c>
      <c r="M435" s="242"/>
      <c r="O435" s="74"/>
      <c r="P435" s="98"/>
    </row>
    <row r="436" spans="2:16" s="70" customFormat="1" ht="57.75" customHeight="1" x14ac:dyDescent="0.25">
      <c r="B436" s="222">
        <v>432</v>
      </c>
      <c r="C436" s="27" t="s">
        <v>1041</v>
      </c>
      <c r="D436" s="239">
        <v>85</v>
      </c>
      <c r="E436" s="103" t="s">
        <v>22</v>
      </c>
      <c r="F436" s="240">
        <v>44456</v>
      </c>
      <c r="G436" s="244" t="s">
        <v>1073</v>
      </c>
      <c r="H436" s="28" t="s">
        <v>1058</v>
      </c>
      <c r="I436" s="240">
        <v>44466</v>
      </c>
      <c r="J436" s="243">
        <v>44470</v>
      </c>
      <c r="K436" s="107" t="str">
        <f t="shared" ca="1" si="8"/>
        <v>Cumplido</v>
      </c>
      <c r="L436" s="241" t="s">
        <v>1074</v>
      </c>
      <c r="M436" s="242"/>
      <c r="O436" s="74"/>
      <c r="P436" s="98"/>
    </row>
    <row r="437" spans="2:16" s="70" customFormat="1" ht="57.75" customHeight="1" x14ac:dyDescent="0.25">
      <c r="B437" s="222">
        <v>433</v>
      </c>
      <c r="C437" s="27" t="s">
        <v>1041</v>
      </c>
      <c r="D437" s="239">
        <v>85</v>
      </c>
      <c r="E437" s="103" t="s">
        <v>22</v>
      </c>
      <c r="F437" s="240">
        <v>44456</v>
      </c>
      <c r="G437" s="244" t="s">
        <v>1075</v>
      </c>
      <c r="H437" s="28" t="s">
        <v>1058</v>
      </c>
      <c r="I437" s="240">
        <v>44467</v>
      </c>
      <c r="J437" s="243">
        <v>44471</v>
      </c>
      <c r="K437" s="107" t="str">
        <f t="shared" ca="1" si="8"/>
        <v>Cumplido</v>
      </c>
      <c r="L437" s="241" t="s">
        <v>1070</v>
      </c>
      <c r="M437" s="242"/>
      <c r="O437" s="74"/>
      <c r="P437" s="98"/>
    </row>
    <row r="438" spans="2:16" s="70" customFormat="1" ht="57.75" customHeight="1" x14ac:dyDescent="0.25">
      <c r="B438" s="222">
        <v>434</v>
      </c>
      <c r="C438" s="27" t="s">
        <v>1041</v>
      </c>
      <c r="D438" s="239">
        <v>85</v>
      </c>
      <c r="E438" s="103" t="s">
        <v>22</v>
      </c>
      <c r="F438" s="240">
        <v>44456</v>
      </c>
      <c r="G438" s="244" t="s">
        <v>1076</v>
      </c>
      <c r="H438" s="28" t="s">
        <v>1046</v>
      </c>
      <c r="I438" s="240">
        <v>44462</v>
      </c>
      <c r="J438" s="243">
        <v>44481</v>
      </c>
      <c r="K438" s="107" t="str">
        <f t="shared" ca="1" si="8"/>
        <v>Cumplido</v>
      </c>
      <c r="L438" s="241" t="s">
        <v>1077</v>
      </c>
      <c r="M438" s="242"/>
      <c r="O438" s="74"/>
      <c r="P438" s="98"/>
    </row>
    <row r="439" spans="2:16" s="70" customFormat="1" ht="57.75" customHeight="1" x14ac:dyDescent="0.25">
      <c r="B439" s="222">
        <v>435</v>
      </c>
      <c r="C439" s="27" t="s">
        <v>1041</v>
      </c>
      <c r="D439" s="239">
        <v>85</v>
      </c>
      <c r="E439" s="103" t="s">
        <v>22</v>
      </c>
      <c r="F439" s="240">
        <v>44456</v>
      </c>
      <c r="G439" s="244" t="s">
        <v>1078</v>
      </c>
      <c r="H439" s="28" t="s">
        <v>1043</v>
      </c>
      <c r="I439" s="240">
        <v>44467</v>
      </c>
      <c r="J439" s="243">
        <v>44471</v>
      </c>
      <c r="K439" s="107" t="str">
        <f t="shared" ca="1" si="8"/>
        <v>Cumplido</v>
      </c>
      <c r="L439" s="241" t="s">
        <v>1079</v>
      </c>
      <c r="M439" s="242"/>
      <c r="O439" s="74"/>
      <c r="P439" s="98"/>
    </row>
    <row r="440" spans="2:16" s="70" customFormat="1" ht="57.75" customHeight="1" x14ac:dyDescent="0.25">
      <c r="B440" s="222">
        <v>436</v>
      </c>
      <c r="C440" s="27" t="s">
        <v>1041</v>
      </c>
      <c r="D440" s="239">
        <v>85</v>
      </c>
      <c r="E440" s="103" t="s">
        <v>22</v>
      </c>
      <c r="F440" s="240">
        <v>44456</v>
      </c>
      <c r="G440" s="244" t="s">
        <v>1080</v>
      </c>
      <c r="H440" s="28" t="s">
        <v>1043</v>
      </c>
      <c r="I440" s="240">
        <v>44468</v>
      </c>
      <c r="J440" s="243">
        <v>44475</v>
      </c>
      <c r="K440" s="107" t="str">
        <f t="shared" ca="1" si="8"/>
        <v>Cumplido</v>
      </c>
      <c r="L440" s="241" t="s">
        <v>1081</v>
      </c>
      <c r="M440" s="242"/>
      <c r="O440" s="74"/>
      <c r="P440" s="98"/>
    </row>
    <row r="441" spans="2:16" s="70" customFormat="1" ht="57.75" customHeight="1" x14ac:dyDescent="0.25">
      <c r="B441" s="222">
        <v>437</v>
      </c>
      <c r="C441" s="27" t="s">
        <v>1041</v>
      </c>
      <c r="D441" s="239">
        <v>85</v>
      </c>
      <c r="E441" s="103" t="s">
        <v>22</v>
      </c>
      <c r="F441" s="240">
        <v>44456</v>
      </c>
      <c r="G441" s="244" t="s">
        <v>1082</v>
      </c>
      <c r="H441" s="28" t="s">
        <v>1043</v>
      </c>
      <c r="I441" s="240">
        <v>44469</v>
      </c>
      <c r="J441" s="243">
        <v>44475</v>
      </c>
      <c r="K441" s="107" t="str">
        <f t="shared" ca="1" si="8"/>
        <v>Cumplido</v>
      </c>
      <c r="L441" s="241" t="s">
        <v>1081</v>
      </c>
      <c r="M441" s="242"/>
      <c r="O441" s="74"/>
      <c r="P441" s="98"/>
    </row>
    <row r="442" spans="2:16" s="70" customFormat="1" ht="57.75" customHeight="1" x14ac:dyDescent="0.25">
      <c r="B442" s="222">
        <v>438</v>
      </c>
      <c r="C442" s="27" t="s">
        <v>1041</v>
      </c>
      <c r="D442" s="239">
        <v>85</v>
      </c>
      <c r="E442" s="103" t="s">
        <v>22</v>
      </c>
      <c r="F442" s="240">
        <v>44456</v>
      </c>
      <c r="G442" s="244" t="s">
        <v>1083</v>
      </c>
      <c r="H442" s="28" t="s">
        <v>1058</v>
      </c>
      <c r="I442" s="240">
        <v>44469</v>
      </c>
      <c r="J442" s="243">
        <v>44469</v>
      </c>
      <c r="K442" s="107" t="str">
        <f t="shared" ca="1" si="8"/>
        <v>Cumplido</v>
      </c>
      <c r="L442" s="241" t="s">
        <v>1084</v>
      </c>
      <c r="M442" s="242"/>
      <c r="O442" s="74"/>
      <c r="P442" s="98"/>
    </row>
    <row r="443" spans="2:16" s="70" customFormat="1" ht="57.75" customHeight="1" x14ac:dyDescent="0.25">
      <c r="B443" s="222">
        <v>439</v>
      </c>
      <c r="C443" s="27" t="s">
        <v>1041</v>
      </c>
      <c r="D443" s="239">
        <v>85</v>
      </c>
      <c r="E443" s="103" t="s">
        <v>22</v>
      </c>
      <c r="F443" s="240">
        <v>44456</v>
      </c>
      <c r="G443" s="28" t="s">
        <v>1085</v>
      </c>
      <c r="H443" s="28" t="s">
        <v>1043</v>
      </c>
      <c r="I443" s="240">
        <v>44462</v>
      </c>
      <c r="J443" s="243">
        <v>44484</v>
      </c>
      <c r="K443" s="107" t="str">
        <f t="shared" ca="1" si="8"/>
        <v>Cumplido</v>
      </c>
      <c r="L443" s="241" t="s">
        <v>1086</v>
      </c>
      <c r="M443" s="242"/>
      <c r="O443" s="74"/>
      <c r="P443" s="98"/>
    </row>
    <row r="444" spans="2:16" s="70" customFormat="1" ht="57.75" customHeight="1" x14ac:dyDescent="0.25">
      <c r="B444" s="222">
        <v>440</v>
      </c>
      <c r="C444" s="27" t="s">
        <v>1087</v>
      </c>
      <c r="D444" s="239">
        <v>86</v>
      </c>
      <c r="E444" s="103" t="s">
        <v>22</v>
      </c>
      <c r="F444" s="240">
        <v>44459</v>
      </c>
      <c r="G444" s="28" t="s">
        <v>1088</v>
      </c>
      <c r="H444" s="28" t="s">
        <v>1089</v>
      </c>
      <c r="I444" s="240">
        <v>44469</v>
      </c>
      <c r="J444" s="243">
        <v>44467</v>
      </c>
      <c r="K444" s="107" t="str">
        <f t="shared" ca="1" si="8"/>
        <v>Cumplido</v>
      </c>
      <c r="L444" s="241" t="s">
        <v>1090</v>
      </c>
      <c r="M444" s="242"/>
      <c r="O444" s="74"/>
      <c r="P444" s="98"/>
    </row>
    <row r="445" spans="2:16" s="70" customFormat="1" ht="57.75" customHeight="1" x14ac:dyDescent="0.25">
      <c r="B445" s="222">
        <v>441</v>
      </c>
      <c r="C445" s="251" t="s">
        <v>1091</v>
      </c>
      <c r="D445" s="239">
        <v>86</v>
      </c>
      <c r="E445" s="103" t="s">
        <v>22</v>
      </c>
      <c r="F445" s="240">
        <v>44460</v>
      </c>
      <c r="G445" s="28" t="s">
        <v>1092</v>
      </c>
      <c r="H445" s="28" t="s">
        <v>1093</v>
      </c>
      <c r="I445" s="240">
        <v>44461</v>
      </c>
      <c r="J445" s="243">
        <v>44461</v>
      </c>
      <c r="K445" s="107" t="str">
        <f t="shared" ca="1" si="8"/>
        <v>Cumplido</v>
      </c>
      <c r="L445" s="241"/>
      <c r="M445" s="242"/>
      <c r="O445" s="74"/>
      <c r="P445" s="98"/>
    </row>
    <row r="446" spans="2:16" s="70" customFormat="1" ht="57.75" customHeight="1" x14ac:dyDescent="0.25">
      <c r="B446" s="222">
        <v>442</v>
      </c>
      <c r="C446" s="27" t="s">
        <v>1094</v>
      </c>
      <c r="D446" s="239">
        <v>87</v>
      </c>
      <c r="E446" s="103" t="s">
        <v>22</v>
      </c>
      <c r="F446" s="240">
        <v>44462</v>
      </c>
      <c r="G446" s="28" t="s">
        <v>1095</v>
      </c>
      <c r="H446" s="28" t="s">
        <v>1096</v>
      </c>
      <c r="I446" s="240">
        <v>44462</v>
      </c>
      <c r="J446" s="240">
        <v>44462</v>
      </c>
      <c r="K446" s="107" t="str">
        <f t="shared" ca="1" si="8"/>
        <v>Cumplido</v>
      </c>
      <c r="L446" s="241" t="s">
        <v>1097</v>
      </c>
      <c r="M446" s="242"/>
      <c r="O446" s="74"/>
      <c r="P446" s="98"/>
    </row>
    <row r="447" spans="2:16" s="70" customFormat="1" ht="57.75" customHeight="1" x14ac:dyDescent="0.25">
      <c r="B447" s="222">
        <v>443</v>
      </c>
      <c r="C447" s="27" t="s">
        <v>1094</v>
      </c>
      <c r="D447" s="239">
        <v>87</v>
      </c>
      <c r="E447" s="103" t="s">
        <v>22</v>
      </c>
      <c r="F447" s="240">
        <v>44462</v>
      </c>
      <c r="G447" s="28" t="s">
        <v>1098</v>
      </c>
      <c r="H447" s="28" t="s">
        <v>1099</v>
      </c>
      <c r="I447" s="240">
        <v>44462</v>
      </c>
      <c r="J447" s="243">
        <v>44469</v>
      </c>
      <c r="K447" s="107" t="str">
        <f t="shared" ca="1" si="8"/>
        <v>Cumplido</v>
      </c>
      <c r="L447" s="241" t="s">
        <v>1100</v>
      </c>
      <c r="M447" s="242"/>
      <c r="O447" s="74"/>
      <c r="P447" s="98"/>
    </row>
    <row r="448" spans="2:16" s="70" customFormat="1" ht="57.75" customHeight="1" x14ac:dyDescent="0.25">
      <c r="B448" s="222">
        <v>444</v>
      </c>
      <c r="C448" s="27" t="s">
        <v>1094</v>
      </c>
      <c r="D448" s="239">
        <v>87</v>
      </c>
      <c r="E448" s="103" t="s">
        <v>22</v>
      </c>
      <c r="F448" s="240">
        <v>44462</v>
      </c>
      <c r="G448" s="28" t="s">
        <v>1101</v>
      </c>
      <c r="H448" s="28" t="s">
        <v>1099</v>
      </c>
      <c r="I448" s="240">
        <v>44462</v>
      </c>
      <c r="J448" s="243">
        <v>44469</v>
      </c>
      <c r="K448" s="107" t="str">
        <f t="shared" ca="1" si="8"/>
        <v>Cumplido</v>
      </c>
      <c r="L448" s="241" t="s">
        <v>1102</v>
      </c>
      <c r="M448" s="242"/>
      <c r="O448" s="74"/>
      <c r="P448" s="98"/>
    </row>
    <row r="449" spans="2:16" s="70" customFormat="1" ht="57.75" customHeight="1" x14ac:dyDescent="0.25">
      <c r="B449" s="222">
        <v>445</v>
      </c>
      <c r="C449" s="27" t="s">
        <v>1094</v>
      </c>
      <c r="D449" s="239">
        <v>87</v>
      </c>
      <c r="E449" s="103" t="s">
        <v>22</v>
      </c>
      <c r="F449" s="240">
        <v>44462</v>
      </c>
      <c r="G449" s="28" t="s">
        <v>1103</v>
      </c>
      <c r="H449" s="28" t="s">
        <v>1104</v>
      </c>
      <c r="I449" s="240">
        <v>44463</v>
      </c>
      <c r="J449" s="243">
        <v>44475</v>
      </c>
      <c r="K449" s="107" t="str">
        <f t="shared" ca="1" si="8"/>
        <v>Cumplido</v>
      </c>
      <c r="L449" s="241" t="s">
        <v>1105</v>
      </c>
      <c r="M449" s="242"/>
      <c r="O449" s="74"/>
      <c r="P449" s="98"/>
    </row>
    <row r="450" spans="2:16" s="70" customFormat="1" ht="57.75" customHeight="1" x14ac:dyDescent="0.25">
      <c r="B450" s="222">
        <v>446</v>
      </c>
      <c r="C450" s="27" t="s">
        <v>1094</v>
      </c>
      <c r="D450" s="239">
        <v>87</v>
      </c>
      <c r="E450" s="103" t="s">
        <v>22</v>
      </c>
      <c r="F450" s="240">
        <v>44462</v>
      </c>
      <c r="G450" s="28" t="s">
        <v>1106</v>
      </c>
      <c r="H450" s="28" t="s">
        <v>1107</v>
      </c>
      <c r="I450" s="240">
        <v>44463</v>
      </c>
      <c r="J450" s="243">
        <v>44463</v>
      </c>
      <c r="K450" s="107" t="str">
        <f t="shared" ca="1" si="8"/>
        <v>Cumplido</v>
      </c>
      <c r="L450" s="241" t="s">
        <v>1108</v>
      </c>
      <c r="M450" s="242"/>
      <c r="O450" s="74"/>
      <c r="P450" s="98"/>
    </row>
    <row r="451" spans="2:16" s="70" customFormat="1" ht="57.75" customHeight="1" x14ac:dyDescent="0.25">
      <c r="B451" s="222">
        <v>447</v>
      </c>
      <c r="C451" s="27" t="s">
        <v>1094</v>
      </c>
      <c r="D451" s="239">
        <v>87</v>
      </c>
      <c r="E451" s="103" t="s">
        <v>22</v>
      </c>
      <c r="F451" s="240">
        <v>44462</v>
      </c>
      <c r="G451" s="28" t="s">
        <v>1109</v>
      </c>
      <c r="H451" s="28" t="s">
        <v>1110</v>
      </c>
      <c r="I451" s="240">
        <v>44462</v>
      </c>
      <c r="J451" s="240">
        <v>44462</v>
      </c>
      <c r="K451" s="107" t="str">
        <f t="shared" ca="1" si="8"/>
        <v>Cumplido</v>
      </c>
      <c r="L451" s="241" t="s">
        <v>1111</v>
      </c>
      <c r="M451" s="242"/>
      <c r="O451" s="74"/>
      <c r="P451" s="98"/>
    </row>
    <row r="452" spans="2:16" s="70" customFormat="1" ht="57.75" customHeight="1" x14ac:dyDescent="0.25">
      <c r="B452" s="222">
        <v>448</v>
      </c>
      <c r="C452" s="27" t="s">
        <v>1112</v>
      </c>
      <c r="D452" s="239">
        <v>88</v>
      </c>
      <c r="E452" s="103" t="s">
        <v>22</v>
      </c>
      <c r="F452" s="240">
        <v>44462</v>
      </c>
      <c r="G452" s="28" t="s">
        <v>1113</v>
      </c>
      <c r="H452" s="28" t="s">
        <v>1114</v>
      </c>
      <c r="I452" s="240">
        <v>44462</v>
      </c>
      <c r="J452" s="243">
        <v>44466</v>
      </c>
      <c r="K452" s="107" t="str">
        <f t="shared" ca="1" si="8"/>
        <v>Cumplido</v>
      </c>
      <c r="L452" s="241" t="s">
        <v>1115</v>
      </c>
      <c r="M452" s="242"/>
      <c r="O452" s="74"/>
      <c r="P452" s="98"/>
    </row>
    <row r="453" spans="2:16" s="70" customFormat="1" ht="57.75" customHeight="1" x14ac:dyDescent="0.25">
      <c r="B453" s="222">
        <v>449</v>
      </c>
      <c r="C453" s="27" t="s">
        <v>1112</v>
      </c>
      <c r="D453" s="239">
        <v>88</v>
      </c>
      <c r="E453" s="103" t="s">
        <v>22</v>
      </c>
      <c r="F453" s="240">
        <v>44462</v>
      </c>
      <c r="G453" s="28" t="s">
        <v>1116</v>
      </c>
      <c r="H453" s="28" t="s">
        <v>1114</v>
      </c>
      <c r="I453" s="240">
        <v>44462</v>
      </c>
      <c r="J453" s="240">
        <v>44473</v>
      </c>
      <c r="K453" s="107" t="str">
        <f t="shared" ca="1" si="8"/>
        <v>Cumplido</v>
      </c>
      <c r="L453" s="241" t="s">
        <v>1117</v>
      </c>
      <c r="M453" s="242"/>
      <c r="O453" s="74"/>
      <c r="P453" s="98"/>
    </row>
    <row r="454" spans="2:16" s="70" customFormat="1" ht="57.75" customHeight="1" x14ac:dyDescent="0.25">
      <c r="B454" s="222">
        <v>450</v>
      </c>
      <c r="C454" s="27" t="s">
        <v>1112</v>
      </c>
      <c r="D454" s="239">
        <v>88</v>
      </c>
      <c r="E454" s="103" t="s">
        <v>22</v>
      </c>
      <c r="F454" s="240">
        <v>44462</v>
      </c>
      <c r="G454" s="28" t="s">
        <v>1118</v>
      </c>
      <c r="H454" s="28" t="s">
        <v>1119</v>
      </c>
      <c r="I454" s="240">
        <v>44467</v>
      </c>
      <c r="J454" s="243">
        <v>44467</v>
      </c>
      <c r="K454" s="107" t="str">
        <f t="shared" ca="1" si="8"/>
        <v>Cumplido</v>
      </c>
      <c r="L454" s="241" t="s">
        <v>1120</v>
      </c>
      <c r="M454" s="242"/>
      <c r="O454" s="74"/>
      <c r="P454" s="98"/>
    </row>
    <row r="455" spans="2:16" s="70" customFormat="1" ht="57.75" customHeight="1" x14ac:dyDescent="0.25">
      <c r="B455" s="222">
        <v>451</v>
      </c>
      <c r="C455" s="27" t="s">
        <v>1112</v>
      </c>
      <c r="D455" s="239">
        <v>88</v>
      </c>
      <c r="E455" s="103" t="s">
        <v>22</v>
      </c>
      <c r="F455" s="240">
        <v>44462</v>
      </c>
      <c r="G455" s="28" t="s">
        <v>1121</v>
      </c>
      <c r="H455" s="28" t="s">
        <v>1114</v>
      </c>
      <c r="I455" s="240">
        <v>44467</v>
      </c>
      <c r="J455" s="240">
        <v>44467</v>
      </c>
      <c r="K455" s="107" t="str">
        <f t="shared" ca="1" si="8"/>
        <v>Cumplido</v>
      </c>
      <c r="L455" s="241" t="s">
        <v>1122</v>
      </c>
      <c r="M455" s="242"/>
      <c r="O455" s="74"/>
      <c r="P455" s="98"/>
    </row>
    <row r="456" spans="2:16" s="70" customFormat="1" ht="57.75" customHeight="1" x14ac:dyDescent="0.25">
      <c r="B456" s="222">
        <v>452</v>
      </c>
      <c r="C456" s="27" t="s">
        <v>1123</v>
      </c>
      <c r="D456" s="252">
        <v>89</v>
      </c>
      <c r="E456" s="103" t="s">
        <v>22</v>
      </c>
      <c r="F456" s="240">
        <v>44462</v>
      </c>
      <c r="G456" s="28" t="s">
        <v>1124</v>
      </c>
      <c r="H456" s="28" t="s">
        <v>1125</v>
      </c>
      <c r="I456" s="240">
        <v>41175</v>
      </c>
      <c r="J456" s="240">
        <v>41180</v>
      </c>
      <c r="K456" s="107" t="str">
        <f t="shared" ca="1" si="8"/>
        <v>Cumplido</v>
      </c>
      <c r="L456" s="241" t="s">
        <v>1126</v>
      </c>
      <c r="M456" s="242"/>
      <c r="O456" s="74"/>
      <c r="P456" s="98"/>
    </row>
    <row r="457" spans="2:16" s="70" customFormat="1" ht="57.75" customHeight="1" x14ac:dyDescent="0.25">
      <c r="B457" s="222">
        <v>453</v>
      </c>
      <c r="C457" s="27" t="s">
        <v>1123</v>
      </c>
      <c r="D457" s="252">
        <v>89</v>
      </c>
      <c r="E457" s="103" t="s">
        <v>22</v>
      </c>
      <c r="F457" s="240">
        <v>44462</v>
      </c>
      <c r="G457" s="28" t="s">
        <v>1127</v>
      </c>
      <c r="H457" s="28" t="s">
        <v>1119</v>
      </c>
      <c r="I457" s="240">
        <v>44463</v>
      </c>
      <c r="J457" s="243">
        <v>44464</v>
      </c>
      <c r="K457" s="107" t="str">
        <f t="shared" ca="1" si="8"/>
        <v>Cumplido</v>
      </c>
      <c r="L457" s="241" t="s">
        <v>1128</v>
      </c>
      <c r="M457" s="242"/>
      <c r="O457" s="74"/>
      <c r="P457" s="98"/>
    </row>
    <row r="458" spans="2:16" s="70" customFormat="1" ht="57.75" customHeight="1" x14ac:dyDescent="0.25">
      <c r="B458" s="222">
        <v>454</v>
      </c>
      <c r="C458" s="27" t="s">
        <v>1123</v>
      </c>
      <c r="D458" s="252">
        <v>89</v>
      </c>
      <c r="E458" s="103" t="s">
        <v>22</v>
      </c>
      <c r="F458" s="240">
        <v>44462</v>
      </c>
      <c r="G458" s="28" t="s">
        <v>1129</v>
      </c>
      <c r="H458" s="28" t="s">
        <v>1119</v>
      </c>
      <c r="I458" s="240">
        <v>44463</v>
      </c>
      <c r="J458" s="243">
        <v>44464</v>
      </c>
      <c r="K458" s="107" t="str">
        <f t="shared" ca="1" si="8"/>
        <v>Cumplido</v>
      </c>
      <c r="L458" s="241" t="s">
        <v>1130</v>
      </c>
      <c r="M458" s="242"/>
      <c r="O458" s="74"/>
      <c r="P458" s="98"/>
    </row>
    <row r="459" spans="2:16" s="70" customFormat="1" ht="57.75" customHeight="1" x14ac:dyDescent="0.25">
      <c r="B459" s="222">
        <v>455</v>
      </c>
      <c r="C459" s="27" t="s">
        <v>1123</v>
      </c>
      <c r="D459" s="252">
        <v>89</v>
      </c>
      <c r="E459" s="103" t="s">
        <v>22</v>
      </c>
      <c r="F459" s="240">
        <v>44462</v>
      </c>
      <c r="G459" s="28" t="s">
        <v>1121</v>
      </c>
      <c r="H459" s="28" t="s">
        <v>1099</v>
      </c>
      <c r="I459" s="240">
        <v>44467</v>
      </c>
      <c r="J459" s="243">
        <v>44475</v>
      </c>
      <c r="K459" s="107" t="str">
        <f t="shared" ca="1" si="8"/>
        <v>Cumplido</v>
      </c>
      <c r="L459" s="241" t="s">
        <v>1131</v>
      </c>
      <c r="M459" s="242"/>
      <c r="O459" s="74"/>
      <c r="P459" s="98"/>
    </row>
    <row r="460" spans="2:16" s="70" customFormat="1" ht="57.75" customHeight="1" x14ac:dyDescent="0.25">
      <c r="B460" s="222">
        <v>456</v>
      </c>
      <c r="C460" s="27" t="s">
        <v>1123</v>
      </c>
      <c r="D460" s="252">
        <v>89</v>
      </c>
      <c r="E460" s="103" t="s">
        <v>22</v>
      </c>
      <c r="F460" s="240">
        <v>44462</v>
      </c>
      <c r="G460" s="28" t="s">
        <v>1132</v>
      </c>
      <c r="H460" s="28" t="s">
        <v>872</v>
      </c>
      <c r="I460" s="240">
        <v>44467</v>
      </c>
      <c r="J460" s="243">
        <v>44466</v>
      </c>
      <c r="K460" s="107" t="str">
        <f t="shared" ca="1" si="8"/>
        <v>Cumplido</v>
      </c>
      <c r="L460" s="241" t="s">
        <v>1133</v>
      </c>
      <c r="M460" s="242"/>
      <c r="O460" s="74"/>
      <c r="P460" s="98"/>
    </row>
    <row r="461" spans="2:16" s="70" customFormat="1" ht="57.75" customHeight="1" x14ac:dyDescent="0.25">
      <c r="B461" s="222">
        <v>457</v>
      </c>
      <c r="C461" s="27" t="s">
        <v>1123</v>
      </c>
      <c r="D461" s="252">
        <v>89</v>
      </c>
      <c r="E461" s="103" t="s">
        <v>22</v>
      </c>
      <c r="F461" s="240">
        <v>44462</v>
      </c>
      <c r="G461" s="28" t="s">
        <v>1038</v>
      </c>
      <c r="H461" s="28" t="s">
        <v>1119</v>
      </c>
      <c r="I461" s="240">
        <v>44463</v>
      </c>
      <c r="J461" s="243">
        <v>44464</v>
      </c>
      <c r="K461" s="107" t="str">
        <f t="shared" ca="1" si="8"/>
        <v>Cumplido</v>
      </c>
      <c r="L461" s="241" t="s">
        <v>1130</v>
      </c>
      <c r="M461" s="242"/>
      <c r="O461" s="74"/>
      <c r="P461" s="98"/>
    </row>
    <row r="462" spans="2:16" s="70" customFormat="1" ht="150" x14ac:dyDescent="0.2">
      <c r="B462" s="222">
        <v>458</v>
      </c>
      <c r="C462" s="27" t="s">
        <v>1094</v>
      </c>
      <c r="D462" s="239">
        <v>87</v>
      </c>
      <c r="E462" s="103" t="s">
        <v>22</v>
      </c>
      <c r="F462" s="240">
        <v>44462</v>
      </c>
      <c r="G462" s="28" t="s">
        <v>1134</v>
      </c>
      <c r="H462" s="28" t="s">
        <v>1135</v>
      </c>
      <c r="I462" s="240">
        <v>44462</v>
      </c>
      <c r="J462" s="243">
        <v>44469</v>
      </c>
      <c r="K462" s="107" t="str">
        <f t="shared" ca="1" si="8"/>
        <v>Cumplido</v>
      </c>
      <c r="L462" s="241" t="s">
        <v>1136</v>
      </c>
      <c r="M462" s="242" t="s">
        <v>24</v>
      </c>
      <c r="P462" s="100"/>
    </row>
    <row r="463" spans="2:16" s="70" customFormat="1" ht="60.75" customHeight="1" x14ac:dyDescent="0.2">
      <c r="B463" s="222">
        <v>459</v>
      </c>
      <c r="C463" s="27" t="s">
        <v>1123</v>
      </c>
      <c r="D463" s="252">
        <v>89</v>
      </c>
      <c r="E463" s="103" t="s">
        <v>22</v>
      </c>
      <c r="F463" s="240">
        <v>44462</v>
      </c>
      <c r="G463" s="28" t="s">
        <v>1137</v>
      </c>
      <c r="H463" s="28" t="s">
        <v>1099</v>
      </c>
      <c r="I463" s="240">
        <v>44467</v>
      </c>
      <c r="J463" s="243">
        <v>44483</v>
      </c>
      <c r="K463" s="107" t="str">
        <f t="shared" ca="1" si="8"/>
        <v>Cumplido</v>
      </c>
      <c r="L463" s="241" t="s">
        <v>1138</v>
      </c>
      <c r="M463" s="242" t="s">
        <v>24</v>
      </c>
      <c r="P463" s="100"/>
    </row>
    <row r="464" spans="2:16" s="70" customFormat="1" ht="60.75" customHeight="1" x14ac:dyDescent="0.2">
      <c r="B464" s="222">
        <v>460</v>
      </c>
      <c r="C464" s="27" t="s">
        <v>1094</v>
      </c>
      <c r="D464" s="239">
        <v>87</v>
      </c>
      <c r="E464" s="103" t="s">
        <v>22</v>
      </c>
      <c r="F464" s="240">
        <v>44462</v>
      </c>
      <c r="G464" s="28" t="s">
        <v>1139</v>
      </c>
      <c r="H464" s="28" t="s">
        <v>1104</v>
      </c>
      <c r="I464" s="240">
        <v>44462</v>
      </c>
      <c r="J464" s="243">
        <v>44463</v>
      </c>
      <c r="K464" s="107" t="str">
        <f t="shared" ref="K464:K507" ca="1" si="9">IF(I464="","",IF(I464&lt;P$4,IF(J464="","Atrasado","Cumplido"),IF(J464="","En curso","Cumplido")))</f>
        <v>Cumplido</v>
      </c>
      <c r="L464" s="241" t="s">
        <v>1140</v>
      </c>
      <c r="M464" s="242" t="s">
        <v>12</v>
      </c>
      <c r="P464" s="100"/>
    </row>
    <row r="465" spans="2:16" s="70" customFormat="1" ht="60.75" customHeight="1" x14ac:dyDescent="0.2">
      <c r="B465" s="222">
        <v>461</v>
      </c>
      <c r="C465" s="27" t="s">
        <v>1094</v>
      </c>
      <c r="D465" s="239">
        <v>87</v>
      </c>
      <c r="E465" s="103" t="s">
        <v>22</v>
      </c>
      <c r="F465" s="240">
        <v>44462</v>
      </c>
      <c r="G465" s="28" t="s">
        <v>1141</v>
      </c>
      <c r="H465" s="28" t="s">
        <v>1096</v>
      </c>
      <c r="I465" s="240">
        <v>44462</v>
      </c>
      <c r="J465" s="243">
        <v>44476</v>
      </c>
      <c r="K465" s="107" t="str">
        <f t="shared" ca="1" si="9"/>
        <v>Cumplido</v>
      </c>
      <c r="L465" s="241" t="s">
        <v>1142</v>
      </c>
      <c r="M465" s="242" t="s">
        <v>21</v>
      </c>
      <c r="P465" s="100"/>
    </row>
    <row r="466" spans="2:16" s="70" customFormat="1" ht="60.75" customHeight="1" x14ac:dyDescent="0.2">
      <c r="B466" s="222">
        <v>462</v>
      </c>
      <c r="C466" s="27" t="s">
        <v>1094</v>
      </c>
      <c r="D466" s="239">
        <v>87</v>
      </c>
      <c r="E466" s="103" t="s">
        <v>22</v>
      </c>
      <c r="F466" s="240">
        <v>44462</v>
      </c>
      <c r="G466" s="28" t="s">
        <v>1143</v>
      </c>
      <c r="H466" s="28" t="s">
        <v>1096</v>
      </c>
      <c r="I466" s="240">
        <v>44462</v>
      </c>
      <c r="J466" s="243">
        <v>44469</v>
      </c>
      <c r="K466" s="107" t="str">
        <f t="shared" ca="1" si="9"/>
        <v>Cumplido</v>
      </c>
      <c r="L466" s="241" t="s">
        <v>1144</v>
      </c>
      <c r="M466" s="242"/>
      <c r="P466" s="100"/>
    </row>
    <row r="467" spans="2:16" s="70" customFormat="1" ht="60.75" customHeight="1" x14ac:dyDescent="0.2">
      <c r="B467" s="222">
        <v>463</v>
      </c>
      <c r="C467" s="27" t="s">
        <v>1094</v>
      </c>
      <c r="D467" s="239">
        <v>87</v>
      </c>
      <c r="E467" s="103" t="s">
        <v>22</v>
      </c>
      <c r="F467" s="240">
        <v>44462</v>
      </c>
      <c r="G467" s="28" t="s">
        <v>1145</v>
      </c>
      <c r="H467" s="28" t="s">
        <v>1099</v>
      </c>
      <c r="I467" s="240">
        <v>44462</v>
      </c>
      <c r="J467" s="243">
        <v>44469</v>
      </c>
      <c r="K467" s="107" t="str">
        <f t="shared" ca="1" si="9"/>
        <v>Cumplido</v>
      </c>
      <c r="L467" s="241" t="s">
        <v>1146</v>
      </c>
      <c r="M467" s="242"/>
      <c r="P467" s="100"/>
    </row>
    <row r="468" spans="2:16" s="70" customFormat="1" ht="60.75" customHeight="1" x14ac:dyDescent="0.2">
      <c r="B468" s="222">
        <v>464</v>
      </c>
      <c r="C468" s="27" t="s">
        <v>1123</v>
      </c>
      <c r="D468" s="252">
        <v>89</v>
      </c>
      <c r="E468" s="103" t="s">
        <v>22</v>
      </c>
      <c r="F468" s="240">
        <v>44462</v>
      </c>
      <c r="G468" s="28" t="s">
        <v>1147</v>
      </c>
      <c r="H468" s="28" t="s">
        <v>1148</v>
      </c>
      <c r="I468" s="240">
        <v>44462</v>
      </c>
      <c r="J468" s="243">
        <v>44476</v>
      </c>
      <c r="K468" s="107" t="str">
        <f t="shared" ca="1" si="9"/>
        <v>Cumplido</v>
      </c>
      <c r="L468" s="241" t="s">
        <v>1149</v>
      </c>
      <c r="M468" s="242" t="s">
        <v>21</v>
      </c>
      <c r="P468" s="100"/>
    </row>
    <row r="469" spans="2:16" s="70" customFormat="1" ht="60.75" customHeight="1" x14ac:dyDescent="0.2">
      <c r="B469" s="222">
        <v>465</v>
      </c>
      <c r="C469" s="27" t="s">
        <v>1123</v>
      </c>
      <c r="D469" s="252">
        <v>89</v>
      </c>
      <c r="E469" s="103" t="s">
        <v>22</v>
      </c>
      <c r="F469" s="240">
        <v>44462</v>
      </c>
      <c r="G469" s="28" t="s">
        <v>1150</v>
      </c>
      <c r="H469" s="28" t="s">
        <v>1099</v>
      </c>
      <c r="I469" s="240">
        <v>44463</v>
      </c>
      <c r="J469" s="243">
        <v>44477</v>
      </c>
      <c r="K469" s="107" t="str">
        <f t="shared" ca="1" si="9"/>
        <v>Cumplido</v>
      </c>
      <c r="L469" s="241" t="s">
        <v>1151</v>
      </c>
      <c r="M469" s="242" t="s">
        <v>24</v>
      </c>
      <c r="P469" s="100"/>
    </row>
    <row r="470" spans="2:16" s="70" customFormat="1" ht="60.75" customHeight="1" x14ac:dyDescent="0.2">
      <c r="B470" s="222">
        <v>466</v>
      </c>
      <c r="C470" s="27" t="s">
        <v>1152</v>
      </c>
      <c r="D470" s="252">
        <v>90</v>
      </c>
      <c r="E470" s="103" t="s">
        <v>22</v>
      </c>
      <c r="F470" s="240">
        <v>44463</v>
      </c>
      <c r="G470" s="244" t="s">
        <v>1061</v>
      </c>
      <c r="H470" s="28" t="s">
        <v>1046</v>
      </c>
      <c r="I470" s="240">
        <v>44466</v>
      </c>
      <c r="J470" s="243">
        <v>44498</v>
      </c>
      <c r="K470" s="107" t="str">
        <f t="shared" ca="1" si="9"/>
        <v>Cumplido</v>
      </c>
      <c r="L470" s="241" t="s">
        <v>1153</v>
      </c>
      <c r="M470" s="242"/>
      <c r="P470" s="100"/>
    </row>
    <row r="471" spans="2:16" s="70" customFormat="1" ht="60.75" customHeight="1" x14ac:dyDescent="0.2">
      <c r="B471" s="222">
        <v>467</v>
      </c>
      <c r="C471" s="27" t="s">
        <v>1152</v>
      </c>
      <c r="D471" s="252">
        <v>90</v>
      </c>
      <c r="E471" s="103" t="s">
        <v>22</v>
      </c>
      <c r="F471" s="240">
        <v>44463</v>
      </c>
      <c r="G471" s="244" t="s">
        <v>1047</v>
      </c>
      <c r="H471" s="28" t="s">
        <v>1043</v>
      </c>
      <c r="I471" s="240">
        <v>44463</v>
      </c>
      <c r="J471" s="243">
        <v>44483</v>
      </c>
      <c r="K471" s="107" t="str">
        <f t="shared" ca="1" si="9"/>
        <v>Cumplido</v>
      </c>
      <c r="L471" s="241" t="s">
        <v>1154</v>
      </c>
      <c r="M471" s="242"/>
      <c r="P471" s="100"/>
    </row>
    <row r="472" spans="2:16" s="70" customFormat="1" ht="60.75" customHeight="1" x14ac:dyDescent="0.2">
      <c r="B472" s="222">
        <v>468</v>
      </c>
      <c r="C472" s="27" t="s">
        <v>1152</v>
      </c>
      <c r="D472" s="252">
        <v>90</v>
      </c>
      <c r="E472" s="103" t="s">
        <v>22</v>
      </c>
      <c r="F472" s="240">
        <v>44463</v>
      </c>
      <c r="G472" s="28" t="s">
        <v>1155</v>
      </c>
      <c r="H472" s="28" t="s">
        <v>1046</v>
      </c>
      <c r="I472" s="240">
        <v>44468</v>
      </c>
      <c r="J472" s="243">
        <v>44474</v>
      </c>
      <c r="K472" s="107" t="str">
        <f t="shared" ca="1" si="9"/>
        <v>Cumplido</v>
      </c>
      <c r="L472" s="241" t="s">
        <v>1156</v>
      </c>
      <c r="M472" s="242"/>
      <c r="P472" s="100"/>
    </row>
    <row r="473" spans="2:16" s="70" customFormat="1" ht="60.75" customHeight="1" x14ac:dyDescent="0.25">
      <c r="B473" s="222">
        <v>469</v>
      </c>
      <c r="C473" s="253" t="s">
        <v>1157</v>
      </c>
      <c r="D473" s="252">
        <v>91</v>
      </c>
      <c r="E473" s="103" t="s">
        <v>22</v>
      </c>
      <c r="F473" s="254">
        <v>44469</v>
      </c>
      <c r="G473" s="244" t="s">
        <v>1158</v>
      </c>
      <c r="H473" s="28" t="s">
        <v>1043</v>
      </c>
      <c r="I473" s="240">
        <v>44474</v>
      </c>
      <c r="J473" s="243">
        <v>44498</v>
      </c>
      <c r="K473" s="107" t="str">
        <f t="shared" ca="1" si="9"/>
        <v>Cumplido</v>
      </c>
      <c r="L473" s="255" t="s">
        <v>1159</v>
      </c>
      <c r="M473" s="250" t="s">
        <v>24</v>
      </c>
      <c r="P473" s="100"/>
    </row>
    <row r="474" spans="2:16" s="70" customFormat="1" ht="60.75" customHeight="1" x14ac:dyDescent="0.25">
      <c r="B474" s="222">
        <v>470</v>
      </c>
      <c r="C474" s="253" t="s">
        <v>1157</v>
      </c>
      <c r="D474" s="252">
        <v>91</v>
      </c>
      <c r="E474" s="103" t="s">
        <v>22</v>
      </c>
      <c r="F474" s="254">
        <v>44469</v>
      </c>
      <c r="G474" s="244" t="s">
        <v>1160</v>
      </c>
      <c r="H474" s="28" t="s">
        <v>1043</v>
      </c>
      <c r="I474" s="240">
        <v>44480</v>
      </c>
      <c r="J474" s="256"/>
      <c r="K474" s="107" t="str">
        <f t="shared" ca="1" si="9"/>
        <v>Atrasado</v>
      </c>
      <c r="L474" s="255"/>
      <c r="M474" s="242" t="s">
        <v>24</v>
      </c>
      <c r="P474" s="100"/>
    </row>
    <row r="475" spans="2:16" s="70" customFormat="1" ht="60.75" customHeight="1" x14ac:dyDescent="0.25">
      <c r="B475" s="222">
        <v>471</v>
      </c>
      <c r="C475" s="257" t="s">
        <v>1161</v>
      </c>
      <c r="D475" s="252">
        <v>93</v>
      </c>
      <c r="E475" s="103" t="s">
        <v>22</v>
      </c>
      <c r="F475" s="254">
        <v>44469</v>
      </c>
      <c r="G475" s="28" t="s">
        <v>1162</v>
      </c>
      <c r="H475" s="258" t="s">
        <v>1135</v>
      </c>
      <c r="I475" s="259">
        <v>44476</v>
      </c>
      <c r="J475" s="256"/>
      <c r="K475" s="107" t="str">
        <f t="shared" ca="1" si="9"/>
        <v>Atrasado</v>
      </c>
      <c r="L475" s="255" t="s">
        <v>1163</v>
      </c>
      <c r="M475" s="242" t="s">
        <v>24</v>
      </c>
      <c r="P475" s="100"/>
    </row>
    <row r="476" spans="2:16" ht="60.75" customHeight="1" x14ac:dyDescent="0.25">
      <c r="B476" s="222">
        <v>472</v>
      </c>
      <c r="C476" s="253" t="s">
        <v>1157</v>
      </c>
      <c r="D476" s="252">
        <v>91</v>
      </c>
      <c r="E476" s="103" t="s">
        <v>22</v>
      </c>
      <c r="F476" s="254">
        <v>44469</v>
      </c>
      <c r="G476" s="244" t="s">
        <v>1164</v>
      </c>
      <c r="H476" s="258" t="s">
        <v>1043</v>
      </c>
      <c r="I476" s="259">
        <v>44470</v>
      </c>
      <c r="J476" s="243">
        <v>44483</v>
      </c>
      <c r="K476" s="107" t="str">
        <f t="shared" ca="1" si="9"/>
        <v>Cumplido</v>
      </c>
      <c r="L476" s="241" t="s">
        <v>1154</v>
      </c>
      <c r="M476" s="242" t="s">
        <v>24</v>
      </c>
    </row>
    <row r="477" spans="2:16" ht="60.75" customHeight="1" x14ac:dyDescent="0.25">
      <c r="B477" s="222">
        <v>473</v>
      </c>
      <c r="C477" s="257" t="s">
        <v>1165</v>
      </c>
      <c r="D477" s="252">
        <v>95</v>
      </c>
      <c r="E477" s="103" t="s">
        <v>22</v>
      </c>
      <c r="F477" s="254">
        <v>44469</v>
      </c>
      <c r="G477" s="28" t="s">
        <v>1166</v>
      </c>
      <c r="H477" s="258" t="s">
        <v>872</v>
      </c>
      <c r="I477" s="260">
        <v>44473</v>
      </c>
      <c r="J477" s="256"/>
      <c r="K477" s="107" t="str">
        <f t="shared" ca="1" si="9"/>
        <v>Atrasado</v>
      </c>
      <c r="L477" s="255"/>
      <c r="M477" s="242" t="s">
        <v>21</v>
      </c>
    </row>
    <row r="478" spans="2:16" ht="60.75" customHeight="1" x14ac:dyDescent="0.25">
      <c r="B478" s="222">
        <v>474</v>
      </c>
      <c r="C478" s="257" t="s">
        <v>1161</v>
      </c>
      <c r="D478" s="252">
        <v>93</v>
      </c>
      <c r="E478" s="103" t="s">
        <v>22</v>
      </c>
      <c r="F478" s="254">
        <v>44469</v>
      </c>
      <c r="G478" s="28" t="s">
        <v>1167</v>
      </c>
      <c r="H478" s="258" t="s">
        <v>1119</v>
      </c>
      <c r="I478" s="259">
        <v>44473</v>
      </c>
      <c r="J478" s="256">
        <v>44476</v>
      </c>
      <c r="K478" s="107" t="str">
        <f t="shared" ca="1" si="9"/>
        <v>Cumplido</v>
      </c>
      <c r="L478" s="255" t="s">
        <v>1168</v>
      </c>
      <c r="M478" s="242" t="s">
        <v>24</v>
      </c>
    </row>
    <row r="479" spans="2:16" ht="60.75" customHeight="1" x14ac:dyDescent="0.25">
      <c r="B479" s="222">
        <v>475</v>
      </c>
      <c r="C479" s="257" t="s">
        <v>1169</v>
      </c>
      <c r="D479" s="252">
        <v>92</v>
      </c>
      <c r="E479" s="103" t="s">
        <v>22</v>
      </c>
      <c r="F479" s="254">
        <v>44469</v>
      </c>
      <c r="G479" s="28" t="s">
        <v>1170</v>
      </c>
      <c r="H479" s="258" t="s">
        <v>1099</v>
      </c>
      <c r="I479" s="259">
        <v>44469</v>
      </c>
      <c r="J479" s="240">
        <v>44482</v>
      </c>
      <c r="K479" s="107" t="str">
        <f t="shared" ca="1" si="9"/>
        <v>Cumplido</v>
      </c>
      <c r="L479" s="261" t="s">
        <v>1171</v>
      </c>
      <c r="M479" s="242"/>
    </row>
    <row r="480" spans="2:16" ht="60.75" customHeight="1" x14ac:dyDescent="0.25">
      <c r="B480" s="222">
        <v>476</v>
      </c>
      <c r="C480" s="257" t="s">
        <v>1169</v>
      </c>
      <c r="D480" s="252">
        <v>92</v>
      </c>
      <c r="E480" s="103" t="s">
        <v>22</v>
      </c>
      <c r="F480" s="254">
        <v>44469</v>
      </c>
      <c r="G480" s="28" t="s">
        <v>1172</v>
      </c>
      <c r="H480" s="258" t="s">
        <v>1173</v>
      </c>
      <c r="I480" s="259">
        <v>44470</v>
      </c>
      <c r="J480" s="240">
        <v>44469</v>
      </c>
      <c r="K480" s="107" t="str">
        <f t="shared" ca="1" si="9"/>
        <v>Cumplido</v>
      </c>
      <c r="L480" s="261" t="s">
        <v>1100</v>
      </c>
      <c r="M480" s="242"/>
    </row>
    <row r="481" spans="2:13" ht="60.75" customHeight="1" x14ac:dyDescent="0.25">
      <c r="B481" s="222">
        <v>477</v>
      </c>
      <c r="C481" s="257" t="s">
        <v>1169</v>
      </c>
      <c r="D481" s="252">
        <v>92</v>
      </c>
      <c r="E481" s="103" t="s">
        <v>22</v>
      </c>
      <c r="F481" s="254">
        <v>44469</v>
      </c>
      <c r="G481" s="28" t="s">
        <v>1174</v>
      </c>
      <c r="H481" s="258" t="s">
        <v>1173</v>
      </c>
      <c r="I481" s="259">
        <v>44470</v>
      </c>
      <c r="J481" s="240">
        <v>44475</v>
      </c>
      <c r="K481" s="107" t="str">
        <f t="shared" ca="1" si="9"/>
        <v>Cumplido</v>
      </c>
      <c r="L481" s="261" t="s">
        <v>1175</v>
      </c>
      <c r="M481" s="242"/>
    </row>
    <row r="482" spans="2:13" ht="60.75" customHeight="1" x14ac:dyDescent="0.25">
      <c r="B482" s="222">
        <v>478</v>
      </c>
      <c r="C482" s="257" t="s">
        <v>1161</v>
      </c>
      <c r="D482" s="252">
        <v>93</v>
      </c>
      <c r="E482" s="103" t="s">
        <v>22</v>
      </c>
      <c r="F482" s="254">
        <v>44469</v>
      </c>
      <c r="G482" s="28" t="s">
        <v>1176</v>
      </c>
      <c r="H482" s="28" t="s">
        <v>1099</v>
      </c>
      <c r="I482" s="240">
        <v>44473</v>
      </c>
      <c r="J482" s="240">
        <v>44474</v>
      </c>
      <c r="K482" s="107" t="str">
        <f t="shared" ca="1" si="9"/>
        <v>Cumplido</v>
      </c>
      <c r="L482" s="261" t="s">
        <v>1177</v>
      </c>
      <c r="M482" s="242" t="s">
        <v>24</v>
      </c>
    </row>
    <row r="483" spans="2:13" ht="60.75" customHeight="1" x14ac:dyDescent="0.25">
      <c r="B483" s="222">
        <v>479</v>
      </c>
      <c r="C483" s="257" t="s">
        <v>1161</v>
      </c>
      <c r="D483" s="252">
        <v>93</v>
      </c>
      <c r="E483" s="103" t="s">
        <v>22</v>
      </c>
      <c r="F483" s="254">
        <v>44469</v>
      </c>
      <c r="G483" s="28" t="s">
        <v>1178</v>
      </c>
      <c r="H483" s="28" t="s">
        <v>1099</v>
      </c>
      <c r="I483" s="240">
        <v>44474</v>
      </c>
      <c r="J483" s="240">
        <v>44476</v>
      </c>
      <c r="K483" s="107" t="str">
        <f t="shared" ca="1" si="9"/>
        <v>Cumplido</v>
      </c>
      <c r="L483" s="261" t="s">
        <v>1179</v>
      </c>
      <c r="M483" s="242" t="s">
        <v>24</v>
      </c>
    </row>
    <row r="484" spans="2:13" ht="60.75" customHeight="1" x14ac:dyDescent="0.25">
      <c r="B484" s="222">
        <v>480</v>
      </c>
      <c r="C484" s="262" t="s">
        <v>1180</v>
      </c>
      <c r="D484" s="252">
        <v>94</v>
      </c>
      <c r="E484" s="103" t="s">
        <v>22</v>
      </c>
      <c r="F484" s="254">
        <v>44469</v>
      </c>
      <c r="G484" s="255"/>
      <c r="H484" s="28"/>
      <c r="I484" s="256"/>
      <c r="J484" s="256"/>
      <c r="K484" s="107" t="str">
        <f t="shared" si="9"/>
        <v/>
      </c>
      <c r="L484" s="261"/>
      <c r="M484" s="250"/>
    </row>
    <row r="485" spans="2:13" ht="60.75" customHeight="1" x14ac:dyDescent="0.25">
      <c r="B485" s="222">
        <v>481</v>
      </c>
      <c r="C485" s="257" t="s">
        <v>1165</v>
      </c>
      <c r="D485" s="252">
        <v>95</v>
      </c>
      <c r="E485" s="103" t="s">
        <v>22</v>
      </c>
      <c r="F485" s="254">
        <v>44469</v>
      </c>
      <c r="G485" s="255" t="s">
        <v>1181</v>
      </c>
      <c r="H485" s="258" t="s">
        <v>1182</v>
      </c>
      <c r="I485" s="260">
        <v>44470</v>
      </c>
      <c r="J485" s="256">
        <v>44471</v>
      </c>
      <c r="K485" s="107" t="str">
        <f t="shared" ca="1" si="9"/>
        <v>Cumplido</v>
      </c>
      <c r="L485" s="261" t="s">
        <v>1183</v>
      </c>
      <c r="M485" s="242" t="s">
        <v>21</v>
      </c>
    </row>
    <row r="486" spans="2:13" ht="60.75" customHeight="1" x14ac:dyDescent="0.25">
      <c r="B486" s="222">
        <v>482</v>
      </c>
      <c r="C486" s="257" t="s">
        <v>1184</v>
      </c>
      <c r="D486" s="252">
        <v>96</v>
      </c>
      <c r="E486" s="103" t="s">
        <v>22</v>
      </c>
      <c r="F486" s="254">
        <v>44476</v>
      </c>
      <c r="G486" s="255" t="s">
        <v>1185</v>
      </c>
      <c r="H486" s="28" t="s">
        <v>1099</v>
      </c>
      <c r="I486" s="256">
        <v>44476</v>
      </c>
      <c r="J486" s="256"/>
      <c r="K486" s="107" t="str">
        <f t="shared" ca="1" si="9"/>
        <v>Atrasado</v>
      </c>
      <c r="L486" s="255" t="s">
        <v>1186</v>
      </c>
      <c r="M486" s="242"/>
    </row>
    <row r="487" spans="2:13" ht="60.75" customHeight="1" x14ac:dyDescent="0.25">
      <c r="B487" s="222">
        <v>483</v>
      </c>
      <c r="C487" s="257" t="s">
        <v>1184</v>
      </c>
      <c r="D487" s="252">
        <v>96</v>
      </c>
      <c r="E487" s="103" t="s">
        <v>22</v>
      </c>
      <c r="F487" s="254">
        <v>44476</v>
      </c>
      <c r="G487" s="255" t="s">
        <v>1187</v>
      </c>
      <c r="H487" s="28" t="s">
        <v>1099</v>
      </c>
      <c r="I487" s="256">
        <v>44476</v>
      </c>
      <c r="J487" s="256">
        <v>44477</v>
      </c>
      <c r="K487" s="107" t="str">
        <f t="shared" ca="1" si="9"/>
        <v>Cumplido</v>
      </c>
      <c r="L487" s="255" t="s">
        <v>1188</v>
      </c>
      <c r="M487" s="242" t="s">
        <v>12</v>
      </c>
    </row>
    <row r="488" spans="2:13" ht="60.75" customHeight="1" x14ac:dyDescent="0.25">
      <c r="B488" s="222">
        <v>484</v>
      </c>
      <c r="C488" s="257" t="s">
        <v>1189</v>
      </c>
      <c r="D488" s="252">
        <v>97</v>
      </c>
      <c r="E488" s="103" t="s">
        <v>22</v>
      </c>
      <c r="F488" s="254">
        <v>44476</v>
      </c>
      <c r="G488" s="255" t="s">
        <v>1190</v>
      </c>
      <c r="H488" s="28" t="s">
        <v>1099</v>
      </c>
      <c r="I488" s="256">
        <v>44476</v>
      </c>
      <c r="J488" s="256">
        <v>44477</v>
      </c>
      <c r="K488" s="107" t="str">
        <f t="shared" ca="1" si="9"/>
        <v>Cumplido</v>
      </c>
      <c r="L488" s="255" t="s">
        <v>1191</v>
      </c>
      <c r="M488" s="242" t="s">
        <v>12</v>
      </c>
    </row>
    <row r="489" spans="2:13" ht="60.75" customHeight="1" x14ac:dyDescent="0.25">
      <c r="B489" s="222">
        <v>485</v>
      </c>
      <c r="C489" s="257" t="s">
        <v>1192</v>
      </c>
      <c r="D489" s="252">
        <v>98</v>
      </c>
      <c r="E489" s="103" t="s">
        <v>22</v>
      </c>
      <c r="F489" s="254">
        <v>44476</v>
      </c>
      <c r="G489" s="255" t="s">
        <v>1193</v>
      </c>
      <c r="H489" s="28" t="s">
        <v>1119</v>
      </c>
      <c r="I489" s="256">
        <v>44480</v>
      </c>
      <c r="J489" s="256">
        <v>44476</v>
      </c>
      <c r="K489" s="107" t="str">
        <f t="shared" ca="1" si="9"/>
        <v>Cumplido</v>
      </c>
      <c r="L489" s="255" t="s">
        <v>1194</v>
      </c>
      <c r="M489" s="242" t="s">
        <v>24</v>
      </c>
    </row>
    <row r="490" spans="2:13" ht="60.75" customHeight="1" x14ac:dyDescent="0.25">
      <c r="B490" s="222">
        <v>486</v>
      </c>
      <c r="C490" s="257" t="s">
        <v>1192</v>
      </c>
      <c r="D490" s="252">
        <v>98</v>
      </c>
      <c r="E490" s="103" t="s">
        <v>22</v>
      </c>
      <c r="F490" s="254">
        <v>44476</v>
      </c>
      <c r="G490" s="255" t="s">
        <v>1195</v>
      </c>
      <c r="H490" s="28" t="s">
        <v>1196</v>
      </c>
      <c r="I490" s="256">
        <v>44481</v>
      </c>
      <c r="J490" s="256">
        <v>44481</v>
      </c>
      <c r="K490" s="107" t="str">
        <f t="shared" ca="1" si="9"/>
        <v>Cumplido</v>
      </c>
      <c r="L490" s="255" t="s">
        <v>1197</v>
      </c>
      <c r="M490" s="242" t="s">
        <v>21</v>
      </c>
    </row>
    <row r="491" spans="2:13" ht="60.75" customHeight="1" x14ac:dyDescent="0.25">
      <c r="B491" s="222">
        <v>487</v>
      </c>
      <c r="C491" s="237" t="s">
        <v>1198</v>
      </c>
      <c r="D491" s="263">
        <v>99</v>
      </c>
      <c r="E491" s="103" t="s">
        <v>22</v>
      </c>
      <c r="F491" s="264">
        <v>44483</v>
      </c>
      <c r="G491" s="255" t="s">
        <v>1199</v>
      </c>
      <c r="H491" s="237" t="s">
        <v>1200</v>
      </c>
      <c r="I491" s="264">
        <v>44483</v>
      </c>
      <c r="J491" s="254">
        <v>44483</v>
      </c>
      <c r="K491" s="107" t="str">
        <f t="shared" ca="1" si="9"/>
        <v>Cumplido</v>
      </c>
      <c r="L491" s="255" t="s">
        <v>1201</v>
      </c>
      <c r="M491" s="265"/>
    </row>
    <row r="492" spans="2:13" ht="60.75" customHeight="1" x14ac:dyDescent="0.25">
      <c r="B492" s="222">
        <v>488</v>
      </c>
      <c r="C492" s="266" t="s">
        <v>1202</v>
      </c>
      <c r="D492" s="263">
        <v>100</v>
      </c>
      <c r="E492" s="103" t="s">
        <v>22</v>
      </c>
      <c r="F492" s="264">
        <v>44483</v>
      </c>
      <c r="G492" s="255" t="s">
        <v>1203</v>
      </c>
      <c r="H492" s="267" t="s">
        <v>1204</v>
      </c>
      <c r="I492" s="264">
        <v>44489</v>
      </c>
      <c r="J492" s="256"/>
      <c r="K492" s="107" t="str">
        <f t="shared" ca="1" si="9"/>
        <v>Atrasado</v>
      </c>
      <c r="L492" s="261" t="s">
        <v>1205</v>
      </c>
      <c r="M492" s="265"/>
    </row>
    <row r="493" spans="2:13" ht="60.75" customHeight="1" x14ac:dyDescent="0.25">
      <c r="B493" s="222">
        <v>489</v>
      </c>
      <c r="C493" s="237" t="s">
        <v>1198</v>
      </c>
      <c r="D493" s="263">
        <v>99</v>
      </c>
      <c r="E493" s="103" t="s">
        <v>22</v>
      </c>
      <c r="F493" s="264">
        <v>44483</v>
      </c>
      <c r="G493" s="255" t="s">
        <v>1206</v>
      </c>
      <c r="H493" s="267" t="s">
        <v>1099</v>
      </c>
      <c r="I493" s="264">
        <v>44483</v>
      </c>
      <c r="J493" s="256">
        <v>44483</v>
      </c>
      <c r="K493" s="107" t="str">
        <f t="shared" ca="1" si="9"/>
        <v>Cumplido</v>
      </c>
      <c r="L493" s="261" t="s">
        <v>1207</v>
      </c>
      <c r="M493" s="265"/>
    </row>
    <row r="494" spans="2:13" ht="60.75" customHeight="1" x14ac:dyDescent="0.25">
      <c r="B494" s="222">
        <v>490</v>
      </c>
      <c r="C494" s="237" t="s">
        <v>1198</v>
      </c>
      <c r="D494" s="263">
        <v>99</v>
      </c>
      <c r="E494" s="103" t="s">
        <v>22</v>
      </c>
      <c r="F494" s="264">
        <v>44483</v>
      </c>
      <c r="G494" s="255" t="s">
        <v>1208</v>
      </c>
      <c r="H494" s="267" t="s">
        <v>1099</v>
      </c>
      <c r="I494" s="264">
        <v>44490</v>
      </c>
      <c r="J494" s="256">
        <v>44489</v>
      </c>
      <c r="K494" s="107" t="str">
        <f t="shared" ca="1" si="9"/>
        <v>Cumplido</v>
      </c>
      <c r="L494" s="261" t="s">
        <v>1209</v>
      </c>
      <c r="M494" s="265"/>
    </row>
    <row r="495" spans="2:13" ht="60.75" customHeight="1" x14ac:dyDescent="0.25">
      <c r="B495" s="222">
        <v>491</v>
      </c>
      <c r="C495" s="237" t="s">
        <v>1198</v>
      </c>
      <c r="D495" s="263">
        <v>99</v>
      </c>
      <c r="E495" s="103" t="s">
        <v>22</v>
      </c>
      <c r="F495" s="264">
        <v>44483</v>
      </c>
      <c r="G495" s="255" t="s">
        <v>1210</v>
      </c>
      <c r="H495" s="267" t="s">
        <v>1099</v>
      </c>
      <c r="I495" s="264">
        <v>44483</v>
      </c>
      <c r="J495" s="256">
        <v>44483</v>
      </c>
      <c r="K495" s="107" t="str">
        <f t="shared" ca="1" si="9"/>
        <v>Cumplido</v>
      </c>
      <c r="L495" s="261" t="s">
        <v>1211</v>
      </c>
      <c r="M495" s="265"/>
    </row>
    <row r="496" spans="2:13" ht="60.75" customHeight="1" x14ac:dyDescent="0.25">
      <c r="B496" s="222">
        <v>492</v>
      </c>
      <c r="C496" s="237" t="s">
        <v>1198</v>
      </c>
      <c r="D496" s="263">
        <v>99</v>
      </c>
      <c r="E496" s="103" t="s">
        <v>22</v>
      </c>
      <c r="F496" s="264">
        <v>44483</v>
      </c>
      <c r="G496" s="255" t="s">
        <v>1212</v>
      </c>
      <c r="H496" s="267" t="s">
        <v>1213</v>
      </c>
      <c r="I496" s="264">
        <v>44483</v>
      </c>
      <c r="J496" s="256">
        <v>44488</v>
      </c>
      <c r="K496" s="107" t="str">
        <f t="shared" ca="1" si="9"/>
        <v>Cumplido</v>
      </c>
      <c r="L496" s="261" t="s">
        <v>1214</v>
      </c>
      <c r="M496" s="265"/>
    </row>
    <row r="497" spans="2:13" ht="60.75" customHeight="1" x14ac:dyDescent="0.25">
      <c r="B497" s="222">
        <v>493</v>
      </c>
      <c r="C497" s="237" t="s">
        <v>1215</v>
      </c>
      <c r="D497" s="263">
        <v>101</v>
      </c>
      <c r="E497" s="103" t="s">
        <v>22</v>
      </c>
      <c r="F497" s="264">
        <v>44483</v>
      </c>
      <c r="G497" s="255" t="s">
        <v>1216</v>
      </c>
      <c r="H497" s="267" t="s">
        <v>1099</v>
      </c>
      <c r="I497" s="264">
        <v>44490</v>
      </c>
      <c r="J497" s="256">
        <v>44490</v>
      </c>
      <c r="K497" s="107" t="str">
        <f t="shared" ca="1" si="9"/>
        <v>Cumplido</v>
      </c>
      <c r="L497" s="261" t="s">
        <v>1217</v>
      </c>
      <c r="M497" s="265" t="s">
        <v>24</v>
      </c>
    </row>
    <row r="498" spans="2:13" ht="60.75" customHeight="1" x14ac:dyDescent="0.25">
      <c r="B498" s="222">
        <v>494</v>
      </c>
      <c r="C498" s="237" t="s">
        <v>1215</v>
      </c>
      <c r="D498" s="263">
        <v>101</v>
      </c>
      <c r="E498" s="103" t="s">
        <v>22</v>
      </c>
      <c r="F498" s="264">
        <v>44483</v>
      </c>
      <c r="G498" s="255" t="s">
        <v>1218</v>
      </c>
      <c r="H498" s="267" t="s">
        <v>1099</v>
      </c>
      <c r="I498" s="264">
        <v>44484</v>
      </c>
      <c r="J498" s="256">
        <v>44484</v>
      </c>
      <c r="K498" s="107" t="str">
        <f t="shared" ca="1" si="9"/>
        <v>Cumplido</v>
      </c>
      <c r="L498" s="261" t="s">
        <v>1219</v>
      </c>
      <c r="M498" s="265"/>
    </row>
    <row r="499" spans="2:13" ht="60.75" customHeight="1" x14ac:dyDescent="0.25">
      <c r="B499" s="222">
        <v>495</v>
      </c>
      <c r="C499" s="237" t="s">
        <v>1215</v>
      </c>
      <c r="D499" s="263">
        <v>101</v>
      </c>
      <c r="E499" s="103" t="s">
        <v>22</v>
      </c>
      <c r="F499" s="264">
        <v>44483</v>
      </c>
      <c r="G499" s="255" t="s">
        <v>1220</v>
      </c>
      <c r="H499" s="267" t="s">
        <v>1099</v>
      </c>
      <c r="I499" s="264">
        <v>44489</v>
      </c>
      <c r="J499" s="256">
        <v>44484</v>
      </c>
      <c r="K499" s="107" t="str">
        <f t="shared" ca="1" si="9"/>
        <v>Cumplido</v>
      </c>
      <c r="L499" s="261" t="s">
        <v>1221</v>
      </c>
      <c r="M499" s="265"/>
    </row>
    <row r="500" spans="2:13" ht="60.75" customHeight="1" x14ac:dyDescent="0.25">
      <c r="B500" s="222">
        <v>496</v>
      </c>
      <c r="C500" s="237" t="s">
        <v>1215</v>
      </c>
      <c r="D500" s="263">
        <v>101</v>
      </c>
      <c r="E500" s="103" t="s">
        <v>22</v>
      </c>
      <c r="F500" s="264">
        <v>44483</v>
      </c>
      <c r="G500" s="255" t="s">
        <v>1222</v>
      </c>
      <c r="H500" s="268" t="s">
        <v>1223</v>
      </c>
      <c r="I500" s="264">
        <v>44490</v>
      </c>
      <c r="J500" s="256">
        <v>44494</v>
      </c>
      <c r="K500" s="107" t="str">
        <f t="shared" ca="1" si="9"/>
        <v>Cumplido</v>
      </c>
      <c r="L500" s="261" t="s">
        <v>1224</v>
      </c>
      <c r="M500" s="265" t="s">
        <v>24</v>
      </c>
    </row>
    <row r="501" spans="2:13" ht="60.75" customHeight="1" x14ac:dyDescent="0.25">
      <c r="B501" s="222">
        <v>497</v>
      </c>
      <c r="C501" s="237" t="s">
        <v>1215</v>
      </c>
      <c r="D501" s="263">
        <v>101</v>
      </c>
      <c r="E501" s="103" t="s">
        <v>22</v>
      </c>
      <c r="F501" s="264">
        <v>44483</v>
      </c>
      <c r="G501" s="255" t="s">
        <v>1225</v>
      </c>
      <c r="H501" s="267" t="s">
        <v>1200</v>
      </c>
      <c r="I501" s="264">
        <v>44490</v>
      </c>
      <c r="J501" s="256"/>
      <c r="K501" s="107" t="str">
        <f t="shared" ca="1" si="9"/>
        <v>Atrasado</v>
      </c>
      <c r="L501" s="261"/>
      <c r="M501" s="265"/>
    </row>
    <row r="502" spans="2:13" ht="60.75" customHeight="1" x14ac:dyDescent="0.25">
      <c r="B502" s="222">
        <v>498</v>
      </c>
      <c r="C502" s="237" t="s">
        <v>1215</v>
      </c>
      <c r="D502" s="263">
        <v>101</v>
      </c>
      <c r="E502" s="103" t="s">
        <v>22</v>
      </c>
      <c r="F502" s="264">
        <v>44483</v>
      </c>
      <c r="G502" s="255" t="s">
        <v>1226</v>
      </c>
      <c r="H502" s="267" t="s">
        <v>1200</v>
      </c>
      <c r="I502" s="264">
        <v>44490</v>
      </c>
      <c r="J502" s="256"/>
      <c r="K502" s="107" t="str">
        <f t="shared" ca="1" si="9"/>
        <v>Atrasado</v>
      </c>
      <c r="L502" s="261"/>
      <c r="M502" s="265"/>
    </row>
    <row r="503" spans="2:13" ht="60.75" customHeight="1" x14ac:dyDescent="0.25">
      <c r="B503" s="222">
        <v>499</v>
      </c>
      <c r="C503" s="237" t="s">
        <v>1227</v>
      </c>
      <c r="D503" s="263">
        <v>102</v>
      </c>
      <c r="E503" s="103" t="s">
        <v>22</v>
      </c>
      <c r="F503" s="254">
        <v>44484</v>
      </c>
      <c r="G503" s="269" t="s">
        <v>1228</v>
      </c>
      <c r="H503" s="237" t="s">
        <v>1229</v>
      </c>
      <c r="I503" s="270">
        <v>44489</v>
      </c>
      <c r="J503" s="271"/>
      <c r="K503" s="107" t="str">
        <f t="shared" ca="1" si="9"/>
        <v>Atrasado</v>
      </c>
      <c r="L503" s="261" t="s">
        <v>1230</v>
      </c>
      <c r="M503" s="272"/>
    </row>
    <row r="504" spans="2:13" ht="60.75" customHeight="1" x14ac:dyDescent="0.25">
      <c r="B504" s="222">
        <v>500</v>
      </c>
      <c r="C504" s="91" t="s">
        <v>1231</v>
      </c>
      <c r="D504" s="273">
        <v>103</v>
      </c>
      <c r="E504" s="103" t="s">
        <v>22</v>
      </c>
      <c r="F504" s="274">
        <v>44484</v>
      </c>
      <c r="G504" s="91" t="s">
        <v>442</v>
      </c>
      <c r="H504" s="275"/>
      <c r="I504" s="276"/>
      <c r="J504" s="276"/>
      <c r="K504" s="107" t="str">
        <f t="shared" si="9"/>
        <v/>
      </c>
      <c r="L504" s="172"/>
      <c r="M504" s="275"/>
    </row>
    <row r="505" spans="2:13" ht="60.75" customHeight="1" x14ac:dyDescent="0.25">
      <c r="B505" s="222">
        <v>501</v>
      </c>
      <c r="C505" s="237" t="s">
        <v>1232</v>
      </c>
      <c r="D505" s="277">
        <v>81</v>
      </c>
      <c r="E505" s="103" t="s">
        <v>22</v>
      </c>
      <c r="F505" s="271"/>
      <c r="G505" s="237" t="s">
        <v>442</v>
      </c>
      <c r="H505" s="237"/>
      <c r="I505" s="271"/>
      <c r="J505" s="271"/>
      <c r="K505" s="107" t="str">
        <f t="shared" si="9"/>
        <v/>
      </c>
      <c r="L505" s="278"/>
      <c r="M505" s="272"/>
    </row>
    <row r="506" spans="2:13" ht="60.75" customHeight="1" x14ac:dyDescent="0.25">
      <c r="B506" s="222">
        <v>502</v>
      </c>
      <c r="C506" s="266" t="s">
        <v>1215</v>
      </c>
      <c r="D506" s="263">
        <v>104</v>
      </c>
      <c r="E506" s="103" t="s">
        <v>22</v>
      </c>
      <c r="F506" s="264">
        <v>44490</v>
      </c>
      <c r="G506" s="255" t="s">
        <v>1233</v>
      </c>
      <c r="H506" s="267" t="s">
        <v>991</v>
      </c>
      <c r="I506" s="279">
        <v>44490</v>
      </c>
      <c r="J506" s="280">
        <v>44497</v>
      </c>
      <c r="K506" s="107" t="str">
        <f t="shared" ca="1" si="9"/>
        <v>Cumplido</v>
      </c>
      <c r="L506" s="261" t="s">
        <v>1234</v>
      </c>
      <c r="M506" s="268"/>
    </row>
    <row r="507" spans="2:13" ht="60.75" customHeight="1" x14ac:dyDescent="0.25">
      <c r="B507" s="222">
        <v>503</v>
      </c>
      <c r="C507" s="237" t="s">
        <v>1202</v>
      </c>
      <c r="D507" s="263">
        <v>106</v>
      </c>
      <c r="E507" s="103" t="s">
        <v>22</v>
      </c>
      <c r="F507" s="264">
        <v>44490</v>
      </c>
      <c r="G507" s="255" t="s">
        <v>1235</v>
      </c>
      <c r="H507" s="267" t="s">
        <v>994</v>
      </c>
      <c r="I507" s="279">
        <v>44490</v>
      </c>
      <c r="J507" s="256"/>
      <c r="K507" s="107" t="str">
        <f t="shared" ca="1" si="9"/>
        <v>Atrasado</v>
      </c>
      <c r="L507" s="261"/>
      <c r="M507" s="242"/>
    </row>
    <row r="508" spans="2:13" ht="15.75" customHeight="1" x14ac:dyDescent="0.2"/>
    <row r="509" spans="2:13" ht="15.75" customHeight="1" x14ac:dyDescent="0.2"/>
    <row r="510" spans="2:13" ht="15.75" customHeight="1" x14ac:dyDescent="0.2"/>
    <row r="511" spans="2:13" ht="15.75" customHeight="1" x14ac:dyDescent="0.2"/>
    <row r="512" spans="2:13"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row r="1016" ht="15.75" customHeight="1" x14ac:dyDescent="0.2"/>
    <row r="1017" ht="15.75" customHeight="1" x14ac:dyDescent="0.2"/>
    <row r="1018" ht="15.75" customHeight="1" x14ac:dyDescent="0.2"/>
    <row r="1019" ht="15.75" customHeight="1" x14ac:dyDescent="0.2"/>
    <row r="1020" ht="15.75" customHeight="1" x14ac:dyDescent="0.2"/>
    <row r="1021" ht="15.75" customHeight="1" x14ac:dyDescent="0.2"/>
    <row r="1022" ht="15.75" customHeight="1" x14ac:dyDescent="0.2"/>
    <row r="1023" ht="15.75" customHeight="1" x14ac:dyDescent="0.2"/>
    <row r="1024" ht="15.75" customHeight="1" x14ac:dyDescent="0.2"/>
    <row r="1025" ht="15.75" customHeight="1" x14ac:dyDescent="0.2"/>
    <row r="1026" ht="15.75" customHeight="1" x14ac:dyDescent="0.2"/>
    <row r="1027" ht="15.75" customHeight="1" x14ac:dyDescent="0.2"/>
    <row r="1028" ht="15.75" customHeight="1" x14ac:dyDescent="0.2"/>
    <row r="1029" ht="15.75" customHeight="1" x14ac:dyDescent="0.2"/>
    <row r="1030" ht="15.75" customHeight="1" x14ac:dyDescent="0.2"/>
    <row r="1031" ht="15.75" customHeight="1" x14ac:dyDescent="0.2"/>
    <row r="1032" ht="15.75" customHeight="1" x14ac:dyDescent="0.2"/>
    <row r="1033" ht="15.75" customHeight="1" x14ac:dyDescent="0.2"/>
    <row r="1034" ht="15.75" customHeight="1" x14ac:dyDescent="0.2"/>
    <row r="1035" ht="15.75" customHeight="1" x14ac:dyDescent="0.2"/>
    <row r="1036" ht="15.75" customHeight="1" x14ac:dyDescent="0.2"/>
    <row r="1037" ht="15.75" customHeight="1" x14ac:dyDescent="0.2"/>
    <row r="1038" ht="15.75" customHeight="1" x14ac:dyDescent="0.2"/>
    <row r="1039" ht="15.75" customHeight="1" x14ac:dyDescent="0.2"/>
    <row r="1040" ht="15.75" customHeight="1" x14ac:dyDescent="0.2"/>
    <row r="1041" ht="15.75" customHeight="1" x14ac:dyDescent="0.2"/>
    <row r="1042" ht="15.75" customHeight="1" x14ac:dyDescent="0.2"/>
    <row r="1043" ht="15.75" customHeight="1" x14ac:dyDescent="0.2"/>
    <row r="1044" ht="15.75" customHeight="1" x14ac:dyDescent="0.2"/>
    <row r="1045" ht="15.75" customHeight="1" x14ac:dyDescent="0.2"/>
    <row r="1046" ht="15.75" customHeight="1" x14ac:dyDescent="0.2"/>
    <row r="1047" ht="15.75" customHeight="1" x14ac:dyDescent="0.2"/>
    <row r="1048" ht="15.75" customHeight="1" x14ac:dyDescent="0.2"/>
    <row r="1049" ht="15.75" customHeight="1" x14ac:dyDescent="0.2"/>
    <row r="1050" ht="15.75" customHeight="1" x14ac:dyDescent="0.2"/>
    <row r="1051" ht="15.75" customHeight="1" x14ac:dyDescent="0.2"/>
    <row r="1052" ht="15.75" customHeight="1" x14ac:dyDescent="0.2"/>
    <row r="1053" ht="15.75" customHeight="1" x14ac:dyDescent="0.2"/>
    <row r="1054" ht="15.75" customHeight="1" x14ac:dyDescent="0.2"/>
    <row r="1055" ht="15.75" customHeight="1" x14ac:dyDescent="0.2"/>
    <row r="1056" ht="15.75" customHeight="1" x14ac:dyDescent="0.2"/>
    <row r="1057" ht="15.75" customHeight="1" x14ac:dyDescent="0.2"/>
    <row r="1058" ht="15.75" customHeight="1" x14ac:dyDescent="0.2"/>
    <row r="1059" ht="15.75" customHeight="1" x14ac:dyDescent="0.2"/>
    <row r="1060" ht="15.75" customHeight="1" x14ac:dyDescent="0.2"/>
    <row r="1061" ht="15.75" customHeight="1" x14ac:dyDescent="0.2"/>
    <row r="1062" ht="15.75" customHeight="1" x14ac:dyDescent="0.2"/>
    <row r="1063" ht="15.75" customHeight="1" x14ac:dyDescent="0.2"/>
    <row r="1064" ht="15.75" customHeight="1" x14ac:dyDescent="0.2"/>
    <row r="1065" ht="15.75" customHeight="1" x14ac:dyDescent="0.2"/>
    <row r="1066" ht="15.75" customHeight="1" x14ac:dyDescent="0.2"/>
    <row r="1067" ht="15.75" customHeight="1" x14ac:dyDescent="0.2"/>
    <row r="1068" ht="15.75" customHeight="1" x14ac:dyDescent="0.2"/>
    <row r="1069" ht="15.75" customHeight="1" x14ac:dyDescent="0.2"/>
    <row r="1070" ht="15.75" customHeight="1" x14ac:dyDescent="0.2"/>
    <row r="1071" ht="15.75" customHeight="1" x14ac:dyDescent="0.2"/>
    <row r="1072" ht="15.75" customHeight="1" x14ac:dyDescent="0.2"/>
    <row r="1073" ht="15.75" customHeight="1" x14ac:dyDescent="0.2"/>
    <row r="1074" ht="15.75" customHeight="1" x14ac:dyDescent="0.2"/>
    <row r="1075" ht="15.75" customHeight="1" x14ac:dyDescent="0.2"/>
    <row r="1076" ht="15.75" customHeight="1" x14ac:dyDescent="0.2"/>
    <row r="1077" ht="15.75" customHeight="1" x14ac:dyDescent="0.2"/>
    <row r="1078" ht="15.75" customHeight="1" x14ac:dyDescent="0.2"/>
    <row r="1079" ht="15.75" customHeight="1" x14ac:dyDescent="0.2"/>
    <row r="1080" ht="15.75" customHeight="1" x14ac:dyDescent="0.2"/>
    <row r="1081" ht="15.75" customHeight="1" x14ac:dyDescent="0.2"/>
    <row r="1082" ht="15.75" customHeight="1" x14ac:dyDescent="0.2"/>
    <row r="1083" ht="15.75" customHeight="1" x14ac:dyDescent="0.2"/>
    <row r="1084" ht="15.75" customHeight="1" x14ac:dyDescent="0.2"/>
    <row r="1085" ht="15.75" customHeight="1" x14ac:dyDescent="0.2"/>
    <row r="1086" ht="15.75" customHeight="1" x14ac:dyDescent="0.2"/>
    <row r="1087" ht="15.75" customHeight="1" x14ac:dyDescent="0.2"/>
    <row r="1088" ht="15.75" customHeight="1" x14ac:dyDescent="0.2"/>
    <row r="1089" ht="15.75" customHeight="1" x14ac:dyDescent="0.2"/>
    <row r="1090" ht="15.75" customHeight="1" x14ac:dyDescent="0.2"/>
    <row r="1091" ht="15.75" customHeight="1" x14ac:dyDescent="0.2"/>
    <row r="1092" ht="15.75" customHeight="1" x14ac:dyDescent="0.2"/>
    <row r="1093" ht="15.75" customHeight="1" x14ac:dyDescent="0.2"/>
    <row r="1094" ht="15.75" customHeight="1" x14ac:dyDescent="0.2"/>
    <row r="1095" ht="15.75" customHeight="1" x14ac:dyDescent="0.2"/>
    <row r="1096" ht="15.75" customHeight="1" x14ac:dyDescent="0.2"/>
    <row r="1097" ht="15.75" customHeight="1" x14ac:dyDescent="0.2"/>
    <row r="1098" ht="15.75" customHeight="1" x14ac:dyDescent="0.2"/>
    <row r="1099" ht="15.75" customHeight="1" x14ac:dyDescent="0.2"/>
    <row r="1100" ht="15.75" customHeight="1" x14ac:dyDescent="0.2"/>
    <row r="1101" ht="15.75" customHeight="1" x14ac:dyDescent="0.2"/>
    <row r="1102" ht="15.75" customHeight="1" x14ac:dyDescent="0.2"/>
    <row r="1103" ht="15.75" customHeight="1" x14ac:dyDescent="0.2"/>
    <row r="1104" ht="15.75" customHeight="1" x14ac:dyDescent="0.2"/>
    <row r="1105" ht="15.75" customHeight="1" x14ac:dyDescent="0.2"/>
    <row r="1106" ht="15.75" customHeight="1" x14ac:dyDescent="0.2"/>
    <row r="1107" ht="15.75" customHeight="1" x14ac:dyDescent="0.2"/>
    <row r="1108" ht="15.75" customHeight="1" x14ac:dyDescent="0.2"/>
    <row r="1109" ht="15.75" customHeight="1" x14ac:dyDescent="0.2"/>
    <row r="1110" ht="15.75" customHeight="1" x14ac:dyDescent="0.2"/>
    <row r="1111" ht="15.75" customHeight="1" x14ac:dyDescent="0.2"/>
    <row r="1112" ht="15.75" customHeight="1" x14ac:dyDescent="0.2"/>
    <row r="1113" ht="15.75" customHeight="1" x14ac:dyDescent="0.2"/>
    <row r="1114" ht="15.75" customHeight="1" x14ac:dyDescent="0.2"/>
    <row r="1115" ht="15.75" customHeight="1" x14ac:dyDescent="0.2"/>
    <row r="1116" ht="15.75" customHeight="1" x14ac:dyDescent="0.2"/>
    <row r="1117" ht="15.75" customHeight="1" x14ac:dyDescent="0.2"/>
    <row r="1118" ht="15.75" customHeight="1" x14ac:dyDescent="0.2"/>
    <row r="1119" ht="15.75" customHeight="1" x14ac:dyDescent="0.2"/>
    <row r="1120" ht="15.75" customHeight="1" x14ac:dyDescent="0.2"/>
    <row r="1121" ht="15.75" customHeight="1" x14ac:dyDescent="0.2"/>
    <row r="1122" ht="15.75" customHeight="1" x14ac:dyDescent="0.2"/>
    <row r="1123" ht="15.75" customHeight="1" x14ac:dyDescent="0.2"/>
    <row r="1124" ht="15.75" customHeight="1" x14ac:dyDescent="0.2"/>
    <row r="1125" ht="15.75" customHeight="1" x14ac:dyDescent="0.2"/>
    <row r="1126" ht="15.75" customHeight="1" x14ac:dyDescent="0.2"/>
    <row r="1127" ht="15.75" customHeight="1" x14ac:dyDescent="0.2"/>
    <row r="1128" ht="15.75" customHeight="1" x14ac:dyDescent="0.2"/>
    <row r="1129" ht="15.75" customHeight="1" x14ac:dyDescent="0.2"/>
    <row r="1130" ht="15.75" customHeight="1" x14ac:dyDescent="0.2"/>
    <row r="1131" ht="15.75" customHeight="1" x14ac:dyDescent="0.2"/>
    <row r="1132" ht="15.75" customHeight="1" x14ac:dyDescent="0.2"/>
    <row r="1133" ht="15.75" customHeight="1" x14ac:dyDescent="0.2"/>
    <row r="1134" ht="15.75" customHeight="1" x14ac:dyDescent="0.2"/>
    <row r="1135" ht="15.75" customHeight="1" x14ac:dyDescent="0.2"/>
    <row r="1136" ht="15.75" customHeight="1" x14ac:dyDescent="0.2"/>
    <row r="1137" ht="15.75" customHeight="1" x14ac:dyDescent="0.2"/>
    <row r="1138" ht="15.75" customHeight="1" x14ac:dyDescent="0.2"/>
    <row r="1139" ht="15.75" customHeight="1" x14ac:dyDescent="0.2"/>
    <row r="1140" ht="15.75" customHeight="1" x14ac:dyDescent="0.2"/>
    <row r="1141" ht="15.75" customHeight="1" x14ac:dyDescent="0.2"/>
    <row r="1142" ht="15.75" customHeight="1" x14ac:dyDescent="0.2"/>
    <row r="1143" ht="15.75" customHeight="1" x14ac:dyDescent="0.2"/>
    <row r="1144" ht="15.75" customHeight="1" x14ac:dyDescent="0.2"/>
    <row r="1145" ht="15.75" customHeight="1" x14ac:dyDescent="0.2"/>
    <row r="1146" ht="15.75" customHeight="1" x14ac:dyDescent="0.2"/>
    <row r="1147" ht="15.75" customHeight="1" x14ac:dyDescent="0.2"/>
    <row r="1148" ht="15.75" customHeight="1" x14ac:dyDescent="0.2"/>
    <row r="1149" ht="15.75" customHeight="1" x14ac:dyDescent="0.2"/>
    <row r="1150" ht="15.75" customHeight="1" x14ac:dyDescent="0.2"/>
    <row r="1151" ht="15.75" customHeight="1" x14ac:dyDescent="0.2"/>
    <row r="1152" ht="15.75" customHeight="1" x14ac:dyDescent="0.2"/>
    <row r="1153" ht="15.75" customHeight="1" x14ac:dyDescent="0.2"/>
    <row r="1154" ht="15.75" customHeight="1" x14ac:dyDescent="0.2"/>
    <row r="1155" ht="15.75" customHeight="1" x14ac:dyDescent="0.2"/>
    <row r="1156" ht="15.75" customHeight="1" x14ac:dyDescent="0.2"/>
    <row r="1157" ht="15.75" customHeight="1" x14ac:dyDescent="0.2"/>
    <row r="1158" ht="15.75" customHeight="1" x14ac:dyDescent="0.2"/>
    <row r="1159" ht="15.75" customHeight="1" x14ac:dyDescent="0.2"/>
    <row r="1160" ht="15.75" customHeight="1" x14ac:dyDescent="0.2"/>
    <row r="1161" ht="15.75" customHeight="1" x14ac:dyDescent="0.2"/>
    <row r="1162" ht="15.75" customHeight="1" x14ac:dyDescent="0.2"/>
    <row r="1163" ht="15.75" customHeight="1" x14ac:dyDescent="0.2"/>
    <row r="1164" ht="15.75" customHeight="1" x14ac:dyDescent="0.2"/>
    <row r="1165" ht="15.75" customHeight="1" x14ac:dyDescent="0.2"/>
    <row r="1166" ht="15.75" customHeight="1" x14ac:dyDescent="0.2"/>
    <row r="1167" ht="15.75" customHeight="1" x14ac:dyDescent="0.2"/>
    <row r="1168" ht="15.75" customHeight="1" x14ac:dyDescent="0.2"/>
    <row r="1169" ht="15.75" customHeight="1" x14ac:dyDescent="0.2"/>
    <row r="1170" ht="15.75" customHeight="1" x14ac:dyDescent="0.2"/>
    <row r="1171" ht="15.75" customHeight="1" x14ac:dyDescent="0.2"/>
    <row r="1172" ht="15.75" customHeight="1" x14ac:dyDescent="0.2"/>
    <row r="1173" ht="15.75" customHeight="1" x14ac:dyDescent="0.2"/>
    <row r="1174" ht="15.75" customHeight="1" x14ac:dyDescent="0.2"/>
    <row r="1175" ht="15.75" customHeight="1" x14ac:dyDescent="0.2"/>
    <row r="1176" ht="15.75" customHeight="1" x14ac:dyDescent="0.2"/>
    <row r="1177" ht="15.75" customHeight="1" x14ac:dyDescent="0.2"/>
    <row r="1178" ht="15.75" customHeight="1" x14ac:dyDescent="0.2"/>
    <row r="1179" ht="15.75" customHeight="1" x14ac:dyDescent="0.2"/>
    <row r="1180" ht="15.75" customHeight="1" x14ac:dyDescent="0.2"/>
    <row r="1181" ht="15.75" customHeight="1" x14ac:dyDescent="0.2"/>
    <row r="1182" ht="15.75" customHeight="1" x14ac:dyDescent="0.2"/>
    <row r="1183" ht="15.75" customHeight="1" x14ac:dyDescent="0.2"/>
    <row r="1184" ht="15.75" customHeight="1" x14ac:dyDescent="0.2"/>
    <row r="1185" ht="15.75" customHeight="1" x14ac:dyDescent="0.2"/>
    <row r="1186" ht="15.75" customHeight="1" x14ac:dyDescent="0.2"/>
    <row r="1187" ht="15.75" customHeight="1" x14ac:dyDescent="0.2"/>
    <row r="1188" ht="15.75" customHeight="1" x14ac:dyDescent="0.2"/>
    <row r="1189" ht="15.75" customHeight="1" x14ac:dyDescent="0.2"/>
    <row r="1190" ht="15.75" customHeight="1" x14ac:dyDescent="0.2"/>
    <row r="1191" ht="15.75" customHeight="1" x14ac:dyDescent="0.2"/>
    <row r="1192" ht="15.75" customHeight="1" x14ac:dyDescent="0.2"/>
    <row r="1193" ht="15.75" customHeight="1" x14ac:dyDescent="0.2"/>
    <row r="1194" ht="15.75" customHeight="1" x14ac:dyDescent="0.2"/>
    <row r="1195" ht="15.75" customHeight="1" x14ac:dyDescent="0.2"/>
    <row r="1196" ht="15.75" customHeight="1" x14ac:dyDescent="0.2"/>
    <row r="1197" ht="15.75" customHeight="1" x14ac:dyDescent="0.2"/>
  </sheetData>
  <autoFilter ref="B4:P507" xr:uid="{00000000-0009-0000-0000-00000F000000}">
    <filterColumn colId="3">
      <filters blank="1">
        <filter val="INTERVENTORIA"/>
      </filters>
    </filterColumn>
  </autoFilter>
  <mergeCells count="1">
    <mergeCell ref="E1:L3"/>
  </mergeCells>
  <conditionalFormatting sqref="K5:K356 K359:K391 K393:K507">
    <cfRule type="expression" dxfId="15" priority="239">
      <formula>IF(K5="","","")</formula>
    </cfRule>
    <cfRule type="expression" dxfId="14" priority="240" stopIfTrue="1">
      <formula>J5&lt;&gt;""</formula>
    </cfRule>
    <cfRule type="expression" dxfId="13" priority="241" stopIfTrue="1">
      <formula>IF(I5="","",K5="Atrasado")</formula>
    </cfRule>
    <cfRule type="expression" dxfId="12" priority="242" stopIfTrue="1">
      <formula>IF(I5="","",K5="En curso")</formula>
    </cfRule>
  </conditionalFormatting>
  <pageMargins left="0.23622047244094491" right="0.23622047244094491" top="0.74803149606299213" bottom="0.74803149606299213"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CC328-DB8B-450A-BFE0-BD85ADCB9964}">
  <dimension ref="A1:AA1019"/>
  <sheetViews>
    <sheetView showGridLines="0" zoomScale="60" zoomScaleNormal="60" workbookViewId="0">
      <pane xSplit="1" ySplit="5" topLeftCell="D7" activePane="bottomRight" state="frozen"/>
      <selection pane="topRight" activeCell="I77" sqref="I77"/>
      <selection pane="bottomLeft" activeCell="I77" sqref="I77"/>
      <selection pane="bottomRight" activeCell="D7" sqref="D7"/>
    </sheetView>
  </sheetViews>
  <sheetFormatPr baseColWidth="10" defaultColWidth="13.85546875" defaultRowHeight="15" customHeight="1" x14ac:dyDescent="0.35"/>
  <cols>
    <col min="1" max="1" width="6.42578125" style="30" customWidth="1"/>
    <col min="2" max="2" width="23.42578125" style="30" bestFit="1" customWidth="1"/>
    <col min="3" max="3" width="14.42578125" style="30" customWidth="1"/>
    <col min="4" max="4" width="46.140625" style="30" customWidth="1"/>
    <col min="5" max="5" width="39" style="30" customWidth="1"/>
    <col min="6" max="7" width="19.28515625" style="30" customWidth="1"/>
    <col min="8" max="8" width="34.85546875" style="30" customWidth="1"/>
    <col min="9" max="9" width="13.42578125" style="42" customWidth="1"/>
    <col min="10" max="10" width="18.85546875" style="30" customWidth="1"/>
    <col min="11" max="27" width="9.85546875" style="30" customWidth="1"/>
    <col min="28" max="16384" width="13.85546875" style="30"/>
  </cols>
  <sheetData>
    <row r="1" spans="1:27" ht="15.75" customHeight="1" x14ac:dyDescent="0.2">
      <c r="A1" s="225"/>
      <c r="B1" s="312"/>
      <c r="C1" s="315" t="s">
        <v>1236</v>
      </c>
      <c r="D1" s="316"/>
      <c r="E1" s="317"/>
      <c r="F1" s="31" t="s">
        <v>0</v>
      </c>
      <c r="G1" s="39">
        <v>44194</v>
      </c>
      <c r="H1" s="40"/>
      <c r="I1" s="41"/>
      <c r="J1" s="225"/>
      <c r="K1" s="225"/>
      <c r="L1" s="225"/>
      <c r="M1" s="225"/>
      <c r="N1" s="225"/>
      <c r="O1" s="225"/>
      <c r="P1" s="225"/>
      <c r="Q1" s="225"/>
      <c r="R1" s="225"/>
      <c r="S1" s="225"/>
      <c r="T1" s="225"/>
      <c r="U1" s="225"/>
      <c r="V1" s="225"/>
      <c r="W1" s="225"/>
      <c r="X1" s="225"/>
      <c r="Y1" s="225"/>
      <c r="Z1" s="225"/>
      <c r="AA1" s="225"/>
    </row>
    <row r="2" spans="1:27" ht="25.5" customHeight="1" x14ac:dyDescent="0.2">
      <c r="A2" s="225"/>
      <c r="B2" s="313"/>
      <c r="C2" s="318"/>
      <c r="D2" s="319"/>
      <c r="E2" s="320"/>
      <c r="F2" s="31" t="s">
        <v>1</v>
      </c>
      <c r="G2" s="31" t="s">
        <v>1237</v>
      </c>
      <c r="H2" s="32"/>
      <c r="I2" s="41"/>
      <c r="J2" s="225"/>
      <c r="K2" s="225"/>
      <c r="L2" s="225"/>
      <c r="M2" s="225"/>
      <c r="N2" s="225"/>
      <c r="O2" s="225"/>
      <c r="P2" s="225"/>
      <c r="Q2" s="225"/>
      <c r="R2" s="225"/>
      <c r="S2" s="225"/>
      <c r="T2" s="225"/>
      <c r="U2" s="225"/>
      <c r="V2" s="225"/>
      <c r="W2" s="225"/>
      <c r="X2" s="225"/>
      <c r="Y2" s="225"/>
      <c r="Z2" s="225"/>
      <c r="AA2" s="225"/>
    </row>
    <row r="3" spans="1:27" ht="26.25" customHeight="1" x14ac:dyDescent="0.35">
      <c r="B3" s="314"/>
      <c r="C3" s="321"/>
      <c r="D3" s="322"/>
      <c r="E3" s="323"/>
      <c r="F3" s="324" t="s">
        <v>1238</v>
      </c>
      <c r="G3" s="325"/>
      <c r="H3" s="90"/>
    </row>
    <row r="4" spans="1:27" ht="26.25" customHeight="1" x14ac:dyDescent="0.35">
      <c r="B4" s="225"/>
      <c r="C4" s="33"/>
      <c r="D4" s="177"/>
      <c r="E4" s="177"/>
      <c r="F4" s="177"/>
      <c r="G4" s="177"/>
      <c r="H4" s="177"/>
    </row>
    <row r="5" spans="1:27" ht="48.75" customHeight="1" x14ac:dyDescent="0.2">
      <c r="B5" s="34" t="s">
        <v>1239</v>
      </c>
      <c r="C5" s="34" t="s">
        <v>1240</v>
      </c>
      <c r="D5" s="34" t="s">
        <v>1241</v>
      </c>
      <c r="E5" s="34" t="s">
        <v>1242</v>
      </c>
      <c r="F5" s="34" t="s">
        <v>1243</v>
      </c>
      <c r="G5" s="34" t="s">
        <v>1244</v>
      </c>
      <c r="H5" s="34" t="s">
        <v>1245</v>
      </c>
      <c r="I5" s="34" t="s">
        <v>1246</v>
      </c>
      <c r="J5" s="227" t="s">
        <v>31</v>
      </c>
    </row>
    <row r="6" spans="1:27" ht="69.75" customHeight="1" x14ac:dyDescent="0.2">
      <c r="B6" s="43" t="s">
        <v>1247</v>
      </c>
      <c r="C6" s="44" t="s">
        <v>305</v>
      </c>
      <c r="D6" s="45" t="s">
        <v>1248</v>
      </c>
      <c r="E6" s="45" t="s">
        <v>1249</v>
      </c>
      <c r="F6" s="75"/>
      <c r="G6" s="75"/>
      <c r="H6" s="223" t="s">
        <v>1250</v>
      </c>
      <c r="I6" s="223">
        <v>1</v>
      </c>
      <c r="J6" s="227" t="s">
        <v>58</v>
      </c>
    </row>
    <row r="7" spans="1:27" ht="69.75" customHeight="1" x14ac:dyDescent="0.25">
      <c r="A7" s="35">
        <v>1</v>
      </c>
      <c r="B7" s="43" t="s">
        <v>1247</v>
      </c>
      <c r="C7" s="44" t="s">
        <v>345</v>
      </c>
      <c r="D7" s="45" t="s">
        <v>1248</v>
      </c>
      <c r="E7" s="45" t="s">
        <v>1249</v>
      </c>
      <c r="F7" s="75"/>
      <c r="G7" s="75"/>
      <c r="H7" s="223" t="s">
        <v>1250</v>
      </c>
      <c r="I7" s="223">
        <v>2</v>
      </c>
      <c r="J7" s="227" t="s">
        <v>58</v>
      </c>
    </row>
    <row r="8" spans="1:27" ht="69.75" customHeight="1" x14ac:dyDescent="0.25">
      <c r="A8" s="35">
        <v>1</v>
      </c>
      <c r="B8" s="43" t="s">
        <v>1247</v>
      </c>
      <c r="C8" s="44" t="s">
        <v>1251</v>
      </c>
      <c r="D8" s="45" t="s">
        <v>1248</v>
      </c>
      <c r="E8" s="45" t="s">
        <v>1249</v>
      </c>
      <c r="F8" s="75"/>
      <c r="G8" s="75"/>
      <c r="H8" s="223" t="s">
        <v>1250</v>
      </c>
      <c r="I8" s="223">
        <v>3</v>
      </c>
      <c r="J8" s="227" t="s">
        <v>58</v>
      </c>
    </row>
    <row r="9" spans="1:27" ht="69.75" customHeight="1" x14ac:dyDescent="0.25">
      <c r="A9" s="35">
        <v>3</v>
      </c>
      <c r="B9" s="43"/>
      <c r="C9" s="44"/>
      <c r="D9" s="45"/>
      <c r="E9" s="45"/>
      <c r="F9" s="77"/>
      <c r="G9" s="76"/>
      <c r="H9" s="48"/>
      <c r="I9" s="46"/>
      <c r="J9" s="47"/>
    </row>
    <row r="10" spans="1:27" ht="69.75" customHeight="1" x14ac:dyDescent="0.25">
      <c r="A10" s="35">
        <v>4</v>
      </c>
      <c r="B10" s="43"/>
      <c r="C10" s="44"/>
      <c r="D10" s="45"/>
      <c r="E10" s="45"/>
      <c r="F10" s="77"/>
      <c r="G10" s="49"/>
      <c r="H10" s="48"/>
      <c r="I10" s="46"/>
      <c r="J10" s="47"/>
    </row>
    <row r="11" spans="1:27" ht="69.75" customHeight="1" x14ac:dyDescent="0.25">
      <c r="A11" s="35">
        <v>5</v>
      </c>
      <c r="B11" s="43"/>
      <c r="C11" s="44"/>
      <c r="D11" s="45"/>
      <c r="E11" s="45"/>
      <c r="F11" s="76"/>
      <c r="G11" s="49"/>
      <c r="H11" s="48"/>
      <c r="I11" s="46"/>
      <c r="J11" s="47"/>
    </row>
    <row r="12" spans="1:27" ht="69.75" customHeight="1" x14ac:dyDescent="0.25">
      <c r="A12" s="35">
        <v>6</v>
      </c>
      <c r="B12" s="43"/>
      <c r="C12" s="44"/>
      <c r="D12" s="45"/>
      <c r="E12" s="45"/>
      <c r="F12" s="77"/>
      <c r="G12" s="49"/>
      <c r="H12" s="48"/>
      <c r="I12" s="46"/>
      <c r="J12" s="47"/>
    </row>
    <row r="13" spans="1:27" ht="69.75" customHeight="1" x14ac:dyDescent="0.25">
      <c r="A13" s="35">
        <v>7</v>
      </c>
      <c r="B13" s="50"/>
      <c r="C13" s="44"/>
      <c r="D13" s="45"/>
      <c r="E13" s="45"/>
      <c r="F13" s="77"/>
      <c r="G13" s="49"/>
      <c r="H13" s="48"/>
      <c r="I13" s="46"/>
      <c r="J13" s="47"/>
    </row>
    <row r="14" spans="1:27" ht="69.75" customHeight="1" x14ac:dyDescent="0.25">
      <c r="A14" s="35">
        <v>8</v>
      </c>
      <c r="B14" s="43"/>
      <c r="C14" s="44"/>
      <c r="D14" s="45"/>
      <c r="E14" s="45"/>
      <c r="F14" s="76"/>
      <c r="G14" s="51"/>
      <c r="H14" s="48"/>
      <c r="I14" s="46"/>
      <c r="J14" s="47"/>
    </row>
    <row r="15" spans="1:27" ht="69.75" customHeight="1" x14ac:dyDescent="0.25">
      <c r="A15" s="35">
        <v>9</v>
      </c>
      <c r="B15" s="43"/>
      <c r="C15" s="44"/>
      <c r="D15" s="45"/>
      <c r="E15" s="45"/>
      <c r="F15" s="77"/>
      <c r="G15" s="49"/>
      <c r="H15" s="48"/>
      <c r="I15" s="46"/>
      <c r="J15" s="47"/>
    </row>
    <row r="16" spans="1:27" ht="69.75" customHeight="1" x14ac:dyDescent="0.25">
      <c r="A16" s="35">
        <v>10</v>
      </c>
      <c r="B16" s="43"/>
      <c r="C16" s="44"/>
      <c r="D16" s="45"/>
      <c r="E16" s="45"/>
      <c r="F16" s="76"/>
      <c r="G16" s="49"/>
      <c r="H16" s="48"/>
      <c r="I16" s="46"/>
      <c r="J16" s="47"/>
    </row>
    <row r="17" spans="1:10" ht="69.75" customHeight="1" x14ac:dyDescent="0.25">
      <c r="A17" s="35">
        <v>11</v>
      </c>
      <c r="B17" s="43"/>
      <c r="C17" s="44"/>
      <c r="D17" s="45"/>
      <c r="E17" s="45"/>
      <c r="F17" s="76"/>
      <c r="G17" s="49"/>
      <c r="H17" s="48"/>
      <c r="I17" s="46"/>
      <c r="J17" s="47"/>
    </row>
    <row r="18" spans="1:10" ht="69.75" customHeight="1" x14ac:dyDescent="0.25">
      <c r="A18" s="35">
        <v>12</v>
      </c>
      <c r="B18" s="50"/>
      <c r="C18" s="44"/>
      <c r="D18" s="45"/>
      <c r="E18" s="45"/>
      <c r="F18" s="76"/>
      <c r="G18" s="49"/>
      <c r="H18" s="48"/>
      <c r="I18" s="46"/>
      <c r="J18" s="47"/>
    </row>
    <row r="19" spans="1:10" ht="69.75" customHeight="1" x14ac:dyDescent="0.25">
      <c r="A19" s="35">
        <v>13</v>
      </c>
      <c r="B19" s="50"/>
      <c r="C19" s="44"/>
      <c r="D19" s="45"/>
      <c r="E19" s="45"/>
      <c r="F19" s="77"/>
      <c r="G19" s="49"/>
      <c r="H19" s="48"/>
      <c r="I19" s="46"/>
      <c r="J19" s="47"/>
    </row>
    <row r="20" spans="1:10" ht="69.75" customHeight="1" x14ac:dyDescent="0.25">
      <c r="A20" s="35">
        <v>14</v>
      </c>
      <c r="B20" s="50"/>
      <c r="C20" s="44"/>
      <c r="D20" s="45"/>
      <c r="E20" s="45"/>
      <c r="F20" s="78"/>
      <c r="G20" s="51"/>
      <c r="H20" s="48"/>
      <c r="I20" s="46"/>
      <c r="J20" s="47"/>
    </row>
    <row r="21" spans="1:10" ht="45" customHeight="1" x14ac:dyDescent="0.25">
      <c r="A21" s="35">
        <v>15</v>
      </c>
      <c r="B21" s="50"/>
      <c r="C21" s="52"/>
      <c r="D21" s="45"/>
      <c r="E21" s="45"/>
      <c r="F21" s="76"/>
      <c r="G21" s="49"/>
      <c r="H21" s="48"/>
      <c r="I21" s="46"/>
      <c r="J21" s="47"/>
    </row>
    <row r="22" spans="1:10" ht="45" customHeight="1" x14ac:dyDescent="0.25">
      <c r="A22" s="35">
        <v>16</v>
      </c>
      <c r="B22" s="43"/>
      <c r="C22" s="53"/>
      <c r="D22" s="45"/>
      <c r="E22" s="45"/>
      <c r="F22" s="76"/>
      <c r="G22" s="51"/>
      <c r="H22" s="48"/>
      <c r="I22" s="46"/>
      <c r="J22" s="47"/>
    </row>
    <row r="23" spans="1:10" ht="45" customHeight="1" x14ac:dyDescent="0.25">
      <c r="A23" s="35">
        <v>17</v>
      </c>
      <c r="B23" s="50"/>
      <c r="C23" s="53"/>
      <c r="D23" s="45"/>
      <c r="E23" s="45"/>
      <c r="F23" s="76"/>
      <c r="G23" s="51"/>
      <c r="H23" s="48"/>
      <c r="I23" s="46"/>
      <c r="J23" s="47"/>
    </row>
    <row r="24" spans="1:10" ht="45" customHeight="1" x14ac:dyDescent="0.25">
      <c r="A24" s="35">
        <v>18</v>
      </c>
      <c r="B24" s="50"/>
      <c r="C24" s="44"/>
      <c r="D24" s="45"/>
      <c r="E24" s="45"/>
      <c r="F24" s="76"/>
      <c r="G24" s="51"/>
      <c r="H24" s="48"/>
      <c r="I24" s="46"/>
      <c r="J24" s="47"/>
    </row>
    <row r="25" spans="1:10" ht="45" customHeight="1" x14ac:dyDescent="0.25">
      <c r="A25" s="35">
        <v>19</v>
      </c>
      <c r="B25" s="50"/>
      <c r="C25" s="44"/>
      <c r="D25" s="45"/>
      <c r="E25" s="45"/>
      <c r="F25" s="76"/>
      <c r="G25" s="51"/>
      <c r="H25" s="48"/>
      <c r="I25" s="46"/>
      <c r="J25" s="47"/>
    </row>
    <row r="26" spans="1:10" ht="45" customHeight="1" x14ac:dyDescent="0.25">
      <c r="A26" s="35">
        <v>20</v>
      </c>
      <c r="B26" s="50"/>
      <c r="C26" s="44"/>
      <c r="D26" s="45"/>
      <c r="E26" s="45"/>
      <c r="F26" s="76"/>
      <c r="G26" s="51"/>
      <c r="H26" s="48"/>
      <c r="I26" s="46"/>
      <c r="J26" s="47"/>
    </row>
    <row r="27" spans="1:10" ht="45" customHeight="1" x14ac:dyDescent="0.25">
      <c r="A27" s="35">
        <v>21</v>
      </c>
      <c r="B27" s="50"/>
      <c r="C27" s="44"/>
      <c r="D27" s="45"/>
      <c r="E27" s="45"/>
      <c r="F27" s="76"/>
      <c r="G27" s="49"/>
      <c r="H27" s="48"/>
      <c r="I27" s="46"/>
      <c r="J27" s="47"/>
    </row>
    <row r="28" spans="1:10" ht="45" customHeight="1" x14ac:dyDescent="0.25">
      <c r="A28" s="35">
        <v>22</v>
      </c>
      <c r="B28" s="50"/>
      <c r="C28" s="44"/>
      <c r="D28" s="45"/>
      <c r="E28" s="45"/>
      <c r="F28" s="76"/>
      <c r="G28" s="51"/>
      <c r="H28" s="48"/>
      <c r="I28" s="46"/>
      <c r="J28" s="47"/>
    </row>
    <row r="29" spans="1:10" ht="45" customHeight="1" x14ac:dyDescent="0.25">
      <c r="A29" s="35">
        <v>23</v>
      </c>
      <c r="B29" s="50"/>
      <c r="C29" s="44"/>
      <c r="D29" s="45"/>
      <c r="E29" s="45"/>
      <c r="F29" s="76"/>
      <c r="G29" s="51"/>
      <c r="H29" s="48"/>
      <c r="I29" s="46"/>
      <c r="J29" s="47"/>
    </row>
    <row r="30" spans="1:10" ht="45" customHeight="1" x14ac:dyDescent="0.25">
      <c r="A30" s="35">
        <v>24</v>
      </c>
      <c r="B30" s="50"/>
      <c r="C30" s="44"/>
      <c r="D30" s="45"/>
      <c r="E30" s="45"/>
      <c r="F30" s="76"/>
      <c r="G30" s="51"/>
      <c r="H30" s="48"/>
      <c r="I30" s="46"/>
      <c r="J30" s="47"/>
    </row>
    <row r="31" spans="1:10" ht="45" customHeight="1" x14ac:dyDescent="0.25">
      <c r="A31" s="35">
        <v>25</v>
      </c>
      <c r="B31" s="50"/>
      <c r="C31" s="44"/>
      <c r="D31" s="45"/>
      <c r="E31" s="45"/>
      <c r="F31" s="76"/>
      <c r="G31" s="51"/>
      <c r="H31" s="48"/>
      <c r="I31" s="46"/>
      <c r="J31" s="47"/>
    </row>
    <row r="32" spans="1:10" ht="45" customHeight="1" x14ac:dyDescent="0.25">
      <c r="A32" s="35">
        <v>26</v>
      </c>
      <c r="B32" s="50"/>
      <c r="C32" s="52"/>
      <c r="D32" s="45"/>
      <c r="E32" s="45"/>
      <c r="F32" s="76"/>
      <c r="G32" s="51"/>
      <c r="H32" s="48"/>
      <c r="I32" s="46"/>
      <c r="J32" s="47"/>
    </row>
    <row r="33" spans="1:10" ht="45" customHeight="1" x14ac:dyDescent="0.25">
      <c r="A33" s="35">
        <v>27</v>
      </c>
      <c r="B33" s="43"/>
      <c r="C33" s="44"/>
      <c r="D33" s="45"/>
      <c r="E33" s="45"/>
      <c r="F33" s="76"/>
      <c r="G33" s="51"/>
      <c r="H33" s="48"/>
      <c r="I33" s="46"/>
      <c r="J33" s="47"/>
    </row>
    <row r="34" spans="1:10" ht="45" customHeight="1" x14ac:dyDescent="0.25">
      <c r="A34" s="35">
        <v>28</v>
      </c>
      <c r="B34" s="50"/>
      <c r="C34" s="52"/>
      <c r="D34" s="45"/>
      <c r="E34" s="45"/>
      <c r="F34" s="76"/>
      <c r="G34" s="51"/>
      <c r="H34" s="48"/>
      <c r="I34" s="46"/>
      <c r="J34" s="47"/>
    </row>
    <row r="35" spans="1:10" ht="51.75" customHeight="1" x14ac:dyDescent="0.25">
      <c r="A35" s="35">
        <v>29</v>
      </c>
      <c r="B35" s="43"/>
      <c r="C35" s="53"/>
      <c r="D35" s="45"/>
      <c r="E35" s="45"/>
      <c r="F35" s="76"/>
      <c r="G35" s="51"/>
      <c r="H35" s="48"/>
      <c r="I35" s="46"/>
      <c r="J35" s="47"/>
    </row>
    <row r="36" spans="1:10" ht="40.5" customHeight="1" x14ac:dyDescent="0.25">
      <c r="A36" s="35">
        <v>30</v>
      </c>
      <c r="B36" s="45"/>
      <c r="C36" s="53"/>
      <c r="D36" s="45"/>
      <c r="E36" s="45"/>
      <c r="F36" s="76"/>
      <c r="G36" s="51"/>
      <c r="H36" s="48"/>
      <c r="I36" s="46"/>
      <c r="J36" s="47"/>
    </row>
    <row r="37" spans="1:10" ht="56.25" customHeight="1" x14ac:dyDescent="0.25">
      <c r="A37" s="35">
        <v>31</v>
      </c>
      <c r="B37" s="50"/>
      <c r="C37" s="52"/>
      <c r="D37" s="45"/>
      <c r="E37" s="45"/>
      <c r="F37" s="54"/>
      <c r="G37" s="51"/>
      <c r="H37" s="55"/>
      <c r="I37" s="46"/>
      <c r="J37" s="47"/>
    </row>
    <row r="38" spans="1:10" ht="56.25" customHeight="1" x14ac:dyDescent="0.25">
      <c r="A38" s="35">
        <v>32</v>
      </c>
      <c r="B38" s="50"/>
      <c r="C38" s="52"/>
      <c r="D38" s="45"/>
      <c r="E38" s="45"/>
      <c r="F38" s="54"/>
      <c r="G38" s="51"/>
      <c r="H38" s="55"/>
      <c r="I38" s="46"/>
      <c r="J38" s="47"/>
    </row>
    <row r="39" spans="1:10" ht="56.25" customHeight="1" x14ac:dyDescent="0.25">
      <c r="A39" s="35">
        <v>33</v>
      </c>
      <c r="B39" s="50"/>
      <c r="C39" s="56"/>
      <c r="D39" s="45"/>
      <c r="E39" s="45"/>
      <c r="F39" s="76"/>
      <c r="G39" s="51"/>
      <c r="H39" s="48"/>
      <c r="I39" s="46"/>
      <c r="J39" s="47"/>
    </row>
    <row r="40" spans="1:10" ht="55.5" customHeight="1" x14ac:dyDescent="0.25">
      <c r="A40" s="35">
        <v>34</v>
      </c>
      <c r="B40" s="50"/>
      <c r="C40" s="57"/>
      <c r="D40" s="45"/>
      <c r="E40" s="45"/>
      <c r="F40" s="76"/>
      <c r="G40" s="51"/>
      <c r="H40" s="48"/>
      <c r="I40" s="46"/>
      <c r="J40" s="47"/>
    </row>
    <row r="41" spans="1:10" ht="51.75" customHeight="1" x14ac:dyDescent="0.25">
      <c r="A41" s="35">
        <v>35</v>
      </c>
      <c r="B41" s="50"/>
      <c r="C41" s="56"/>
      <c r="D41" s="45"/>
      <c r="E41" s="45"/>
      <c r="F41" s="54"/>
      <c r="G41" s="51"/>
      <c r="H41" s="55"/>
      <c r="I41" s="58"/>
      <c r="J41" s="59"/>
    </row>
    <row r="42" spans="1:10" ht="51.75" customHeight="1" x14ac:dyDescent="0.25">
      <c r="A42" s="35"/>
      <c r="B42" s="43"/>
      <c r="C42" s="57"/>
      <c r="D42" s="45"/>
      <c r="E42" s="45"/>
      <c r="F42" s="54"/>
      <c r="G42" s="60"/>
      <c r="H42" s="55"/>
      <c r="I42" s="61"/>
      <c r="J42" s="62"/>
    </row>
    <row r="43" spans="1:10" ht="57.75" customHeight="1" x14ac:dyDescent="0.25">
      <c r="A43" s="35">
        <v>36</v>
      </c>
      <c r="B43" s="50"/>
      <c r="C43" s="57"/>
      <c r="D43" s="45"/>
      <c r="E43" s="45"/>
      <c r="F43" s="51"/>
      <c r="G43" s="51"/>
      <c r="H43" s="55"/>
      <c r="I43" s="63"/>
      <c r="J43" s="64"/>
    </row>
    <row r="44" spans="1:10" ht="59.25" customHeight="1" x14ac:dyDescent="0.25">
      <c r="A44" s="35"/>
      <c r="B44" s="50"/>
      <c r="C44" s="57"/>
      <c r="D44" s="45"/>
      <c r="E44" s="45"/>
      <c r="F44" s="37"/>
      <c r="G44" s="37"/>
      <c r="H44" s="55"/>
      <c r="I44" s="65"/>
      <c r="J44" s="47"/>
    </row>
    <row r="45" spans="1:10" ht="50.25" customHeight="1" x14ac:dyDescent="0.25">
      <c r="A45" s="35"/>
      <c r="B45" s="43"/>
      <c r="C45" s="57"/>
      <c r="D45" s="45"/>
      <c r="E45" s="45"/>
      <c r="F45" s="37"/>
      <c r="G45" s="37"/>
      <c r="H45" s="55"/>
      <c r="I45" s="66"/>
      <c r="J45" s="62"/>
    </row>
    <row r="46" spans="1:10" ht="54" customHeight="1" x14ac:dyDescent="0.25">
      <c r="A46" s="35"/>
      <c r="B46" s="50"/>
      <c r="C46" s="57"/>
      <c r="D46" s="45"/>
      <c r="E46" s="45"/>
      <c r="F46" s="54"/>
      <c r="G46" s="51"/>
      <c r="H46" s="48"/>
      <c r="I46" s="65"/>
      <c r="J46" s="67"/>
    </row>
    <row r="47" spans="1:10" ht="36.75" customHeight="1" x14ac:dyDescent="0.25">
      <c r="A47" s="35"/>
      <c r="B47" s="43"/>
      <c r="C47" s="68"/>
      <c r="D47" s="36"/>
      <c r="E47" s="45"/>
      <c r="F47" s="37"/>
      <c r="G47" s="37"/>
      <c r="H47" s="37"/>
      <c r="I47" s="69"/>
    </row>
    <row r="48" spans="1:10" ht="54" customHeight="1" x14ac:dyDescent="0.25">
      <c r="A48" s="35"/>
      <c r="B48" s="43"/>
      <c r="C48" s="57"/>
      <c r="D48" s="45"/>
      <c r="E48" s="45"/>
      <c r="F48" s="37"/>
      <c r="G48" s="37"/>
      <c r="H48" s="48"/>
      <c r="I48" s="65"/>
      <c r="J48" s="67"/>
    </row>
    <row r="49" spans="1:10" ht="54" customHeight="1" x14ac:dyDescent="0.25">
      <c r="A49" s="35"/>
      <c r="B49" s="43"/>
      <c r="C49" s="57"/>
      <c r="D49" s="45"/>
      <c r="E49" s="45"/>
      <c r="F49" s="37"/>
      <c r="G49" s="37"/>
      <c r="H49" s="48"/>
      <c r="I49" s="65"/>
      <c r="J49" s="67"/>
    </row>
    <row r="50" spans="1:10" ht="36.75" customHeight="1" x14ac:dyDescent="0.25">
      <c r="A50" s="35"/>
      <c r="B50" s="50"/>
      <c r="C50" s="57"/>
      <c r="D50" s="45"/>
      <c r="E50" s="45"/>
      <c r="F50" s="54"/>
      <c r="G50" s="51"/>
      <c r="H50" s="48"/>
      <c r="I50" s="65"/>
      <c r="J50" s="67"/>
    </row>
    <row r="51" spans="1:10" ht="36.75" customHeight="1" x14ac:dyDescent="0.25">
      <c r="A51" s="35"/>
      <c r="B51" s="50"/>
      <c r="C51" s="57"/>
      <c r="D51" s="45"/>
      <c r="E51" s="45"/>
      <c r="F51" s="54"/>
      <c r="G51" s="51"/>
      <c r="H51" s="48"/>
      <c r="I51" s="65"/>
      <c r="J51" s="67"/>
    </row>
    <row r="52" spans="1:10" ht="36.75" customHeight="1" x14ac:dyDescent="0.25">
      <c r="A52" s="35"/>
      <c r="B52" s="50"/>
      <c r="C52" s="57"/>
      <c r="D52" s="45"/>
      <c r="E52" s="45"/>
      <c r="F52" s="37"/>
      <c r="G52" s="37"/>
      <c r="H52" s="37"/>
      <c r="I52" s="69"/>
      <c r="J52" s="67"/>
    </row>
    <row r="53" spans="1:10" ht="36.75" customHeight="1" x14ac:dyDescent="0.25">
      <c r="A53" s="35"/>
      <c r="B53" s="50"/>
      <c r="C53" s="57"/>
      <c r="D53" s="45"/>
      <c r="E53" s="45"/>
      <c r="F53" s="37"/>
      <c r="G53" s="37"/>
      <c r="H53" s="37"/>
      <c r="I53" s="69"/>
      <c r="J53" s="67"/>
    </row>
    <row r="54" spans="1:10" ht="36.75" customHeight="1" x14ac:dyDescent="0.25">
      <c r="A54" s="35"/>
      <c r="B54" s="50"/>
      <c r="C54" s="57"/>
      <c r="D54" s="45"/>
      <c r="E54" s="45"/>
      <c r="F54" s="37"/>
      <c r="G54" s="37"/>
      <c r="H54" s="48"/>
      <c r="I54" s="69"/>
      <c r="J54" s="67"/>
    </row>
    <row r="55" spans="1:10" ht="36.75" customHeight="1" x14ac:dyDescent="0.25">
      <c r="A55" s="35"/>
      <c r="B55" s="50"/>
      <c r="C55" s="57"/>
      <c r="D55" s="45"/>
      <c r="E55" s="45"/>
      <c r="F55" s="37"/>
      <c r="G55" s="37"/>
      <c r="H55" s="48"/>
      <c r="I55" s="69"/>
      <c r="J55" s="67"/>
    </row>
    <row r="56" spans="1:10" ht="48" customHeight="1" x14ac:dyDescent="0.25">
      <c r="A56" s="35"/>
      <c r="B56" s="50"/>
      <c r="C56" s="57"/>
      <c r="D56" s="45"/>
      <c r="E56" s="45"/>
      <c r="F56" s="37"/>
      <c r="G56" s="37"/>
      <c r="H56" s="37"/>
      <c r="I56" s="69"/>
      <c r="J56" s="67"/>
    </row>
    <row r="57" spans="1:10" ht="64.5" customHeight="1" x14ac:dyDescent="0.25">
      <c r="A57" s="35"/>
      <c r="B57" s="50"/>
      <c r="C57" s="57"/>
      <c r="D57" s="45"/>
      <c r="E57" s="45"/>
      <c r="F57" s="37"/>
      <c r="G57" s="37"/>
      <c r="H57" s="37"/>
      <c r="I57" s="69"/>
      <c r="J57" s="67"/>
    </row>
    <row r="58" spans="1:10" ht="64.5" customHeight="1" x14ac:dyDescent="0.25">
      <c r="A58" s="35"/>
      <c r="B58" s="84"/>
      <c r="C58" s="79"/>
      <c r="D58" s="80"/>
      <c r="E58" s="45"/>
      <c r="F58" s="54"/>
      <c r="G58" s="51"/>
      <c r="H58" s="37"/>
      <c r="I58" s="69"/>
      <c r="J58" s="81"/>
    </row>
    <row r="59" spans="1:10" ht="64.5" customHeight="1" x14ac:dyDescent="0.25">
      <c r="A59" s="35"/>
      <c r="B59" s="82"/>
      <c r="C59" s="83"/>
      <c r="D59" s="45"/>
      <c r="E59" s="45"/>
      <c r="F59" s="54"/>
      <c r="G59" s="51"/>
      <c r="H59" s="48"/>
      <c r="I59" s="69"/>
      <c r="J59" s="81"/>
    </row>
    <row r="60" spans="1:10" ht="64.5" customHeight="1" x14ac:dyDescent="0.25">
      <c r="A60" s="35"/>
      <c r="B60" s="84"/>
      <c r="C60" s="79"/>
      <c r="D60" s="84"/>
      <c r="E60" s="45"/>
      <c r="F60" s="54"/>
      <c r="G60" s="51"/>
      <c r="H60" s="48"/>
      <c r="I60" s="69"/>
      <c r="J60" s="81"/>
    </row>
    <row r="61" spans="1:10" ht="64.5" customHeight="1" x14ac:dyDescent="0.25">
      <c r="A61" s="35"/>
      <c r="B61" s="84"/>
      <c r="C61" s="79"/>
      <c r="D61" s="84"/>
      <c r="E61" s="45"/>
      <c r="F61" s="54"/>
      <c r="G61" s="51"/>
      <c r="H61" s="37"/>
      <c r="I61" s="69"/>
      <c r="J61" s="81"/>
    </row>
    <row r="62" spans="1:10" ht="64.5" customHeight="1" x14ac:dyDescent="0.25">
      <c r="A62" s="35"/>
      <c r="B62" s="84"/>
      <c r="C62" s="79"/>
      <c r="D62" s="80"/>
      <c r="E62" s="45"/>
      <c r="F62" s="54"/>
      <c r="G62" s="51"/>
      <c r="H62" s="37"/>
      <c r="I62" s="69"/>
      <c r="J62" s="81"/>
    </row>
    <row r="63" spans="1:10" ht="64.5" customHeight="1" x14ac:dyDescent="0.25">
      <c r="A63" s="35"/>
      <c r="B63" s="84"/>
      <c r="C63" s="79"/>
      <c r="D63" s="84"/>
      <c r="E63" s="45"/>
      <c r="F63" s="54"/>
      <c r="G63" s="51"/>
      <c r="H63" s="48"/>
      <c r="I63" s="69"/>
      <c r="J63" s="81"/>
    </row>
    <row r="64" spans="1:10" ht="64.5" customHeight="1" x14ac:dyDescent="0.25">
      <c r="A64" s="35"/>
      <c r="B64" s="84"/>
      <c r="C64" s="79"/>
      <c r="D64" s="84"/>
      <c r="E64" s="45"/>
      <c r="F64" s="54"/>
      <c r="G64" s="51"/>
      <c r="H64" s="37"/>
      <c r="I64" s="69"/>
      <c r="J64" s="81"/>
    </row>
    <row r="65" spans="1:10" ht="64.5" customHeight="1" x14ac:dyDescent="0.25">
      <c r="A65" s="35"/>
      <c r="B65" s="84"/>
      <c r="C65" s="79"/>
      <c r="D65" s="84"/>
      <c r="E65" s="45"/>
      <c r="F65" s="54"/>
      <c r="G65" s="51"/>
      <c r="H65" s="37"/>
      <c r="I65" s="69"/>
      <c r="J65" s="81"/>
    </row>
    <row r="66" spans="1:10" ht="64.5" customHeight="1" x14ac:dyDescent="0.25">
      <c r="A66" s="35"/>
      <c r="B66" s="85"/>
      <c r="C66" s="83"/>
      <c r="D66" s="45"/>
      <c r="E66" s="45"/>
      <c r="F66" s="54"/>
      <c r="G66" s="51"/>
      <c r="H66" s="37"/>
      <c r="I66" s="69"/>
      <c r="J66" s="81"/>
    </row>
    <row r="67" spans="1:10" ht="64.5" customHeight="1" x14ac:dyDescent="0.25">
      <c r="A67" s="35"/>
      <c r="B67" s="43"/>
      <c r="C67" s="57"/>
      <c r="D67" s="45"/>
      <c r="E67" s="45"/>
      <c r="F67" s="54"/>
      <c r="G67" s="51"/>
      <c r="H67" s="37"/>
      <c r="I67" s="69"/>
      <c r="J67" s="67"/>
    </row>
    <row r="68" spans="1:10" ht="64.5" customHeight="1" x14ac:dyDescent="0.25">
      <c r="A68" s="35"/>
      <c r="B68" s="43"/>
      <c r="C68" s="57"/>
      <c r="D68" s="45"/>
      <c r="E68" s="45"/>
      <c r="F68" s="54"/>
      <c r="G68" s="51"/>
      <c r="H68" s="37"/>
      <c r="I68" s="69"/>
      <c r="J68" s="67"/>
    </row>
    <row r="69" spans="1:10" ht="32.25" customHeight="1" x14ac:dyDescent="0.2">
      <c r="B69" s="326" t="s">
        <v>1252</v>
      </c>
      <c r="C69" s="327"/>
      <c r="D69" s="327"/>
      <c r="E69" s="327"/>
      <c r="F69" s="327"/>
      <c r="G69" s="327"/>
      <c r="H69" s="327"/>
      <c r="I69" s="327"/>
    </row>
    <row r="70" spans="1:10" ht="14.25" customHeight="1" x14ac:dyDescent="0.35"/>
    <row r="71" spans="1:10" ht="14.25" customHeight="1" x14ac:dyDescent="0.35"/>
    <row r="72" spans="1:10" ht="14.25" customHeight="1" x14ac:dyDescent="0.35"/>
    <row r="73" spans="1:10" ht="14.25" customHeight="1" x14ac:dyDescent="0.35"/>
    <row r="74" spans="1:10" ht="14.25" customHeight="1" x14ac:dyDescent="0.35"/>
    <row r="75" spans="1:10" ht="14.25" customHeight="1" x14ac:dyDescent="0.35"/>
    <row r="76" spans="1:10" ht="14.25" customHeight="1" x14ac:dyDescent="0.35"/>
    <row r="77" spans="1:10" ht="14.25" customHeight="1" x14ac:dyDescent="0.35"/>
    <row r="78" spans="1:10" ht="14.25" customHeight="1" x14ac:dyDescent="0.35"/>
    <row r="79" spans="1:10" ht="14.25" customHeight="1" x14ac:dyDescent="0.35"/>
    <row r="80" spans="1:1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row r="1001" ht="15.75" customHeight="1" x14ac:dyDescent="0.35"/>
    <row r="1002" ht="15.75" customHeight="1" x14ac:dyDescent="0.35"/>
    <row r="1003" ht="15.75" customHeight="1" x14ac:dyDescent="0.35"/>
    <row r="1004" ht="15.75" customHeight="1" x14ac:dyDescent="0.35"/>
    <row r="1005" ht="15.75" customHeight="1" x14ac:dyDescent="0.35"/>
    <row r="1006" ht="15.75" customHeight="1" x14ac:dyDescent="0.35"/>
    <row r="1007" ht="15.75" customHeight="1" x14ac:dyDescent="0.35"/>
    <row r="1008" ht="15.75" customHeight="1" x14ac:dyDescent="0.35"/>
    <row r="1009" ht="15.75" customHeight="1" x14ac:dyDescent="0.35"/>
    <row r="1010" ht="15.75" customHeight="1" x14ac:dyDescent="0.35"/>
    <row r="1011" ht="15.75" customHeight="1" x14ac:dyDescent="0.35"/>
    <row r="1012" ht="15.75" customHeight="1" x14ac:dyDescent="0.35"/>
    <row r="1013" ht="15.75" customHeight="1" x14ac:dyDescent="0.35"/>
    <row r="1014" ht="15.75" customHeight="1" x14ac:dyDescent="0.35"/>
    <row r="1015" ht="15.75" customHeight="1" x14ac:dyDescent="0.35"/>
    <row r="1016" ht="15.75" customHeight="1" x14ac:dyDescent="0.35"/>
    <row r="1017" ht="15.75" customHeight="1" x14ac:dyDescent="0.35"/>
    <row r="1018" ht="15.75" customHeight="1" x14ac:dyDescent="0.35"/>
    <row r="1019" ht="15.75" customHeight="1" x14ac:dyDescent="0.35"/>
  </sheetData>
  <autoFilter ref="B5:J66" xr:uid="{86F11BAD-7F7F-4FFB-A82F-B36D882543B4}"/>
  <mergeCells count="4">
    <mergeCell ref="B1:B3"/>
    <mergeCell ref="C1:E3"/>
    <mergeCell ref="F3:G3"/>
    <mergeCell ref="B69:I69"/>
  </mergeCells>
  <pageMargins left="0.25" right="0.25"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A575E-A8BB-479E-9F57-F00DD5D66196}">
  <sheetPr>
    <tabColor theme="0" tint="-4.9989318521683403E-2"/>
    <pageSetUpPr fitToPage="1"/>
  </sheetPr>
  <dimension ref="B1:W21"/>
  <sheetViews>
    <sheetView showGridLines="0" tabSelected="1" topLeftCell="A4" zoomScale="80" zoomScaleNormal="80" workbookViewId="0">
      <pane ySplit="5" topLeftCell="A13" activePane="bottomLeft" state="frozen"/>
      <selection activeCell="KU6" sqref="KU6:KZ6"/>
      <selection pane="bottomLeft" activeCell="R15" sqref="R15"/>
    </sheetView>
  </sheetViews>
  <sheetFormatPr baseColWidth="10" defaultColWidth="11.42578125" defaultRowHeight="15" x14ac:dyDescent="0.25"/>
  <cols>
    <col min="1" max="1" width="1.5703125" style="86" customWidth="1"/>
    <col min="2" max="2" width="2.7109375" style="86" customWidth="1"/>
    <col min="3" max="3" width="5.28515625" style="86" customWidth="1"/>
    <col min="4" max="4" width="31.42578125" style="86" customWidth="1"/>
    <col min="5" max="5" width="48.28515625" style="86" customWidth="1"/>
    <col min="6" max="6" width="32.42578125" style="86" customWidth="1"/>
    <col min="7" max="7" width="18" style="86" customWidth="1"/>
    <col min="8" max="8" width="17" style="86" hidden="1" customWidth="1"/>
    <col min="9" max="9" width="16.42578125" style="86" customWidth="1"/>
    <col min="10" max="10" width="10.7109375" style="86" customWidth="1"/>
    <col min="11" max="11" width="16" style="86" customWidth="1"/>
    <col min="12" max="12" width="9.140625" style="86" customWidth="1"/>
    <col min="13" max="13" width="12.7109375" style="86" customWidth="1"/>
    <col min="14" max="14" width="10.28515625" style="86" customWidth="1"/>
    <col min="15" max="15" width="14.140625" style="86" customWidth="1"/>
    <col min="16" max="16" width="45.85546875" style="86" customWidth="1"/>
    <col min="17" max="17" width="22.140625" style="86" customWidth="1"/>
    <col min="18" max="18" width="21.42578125" style="86" customWidth="1"/>
    <col min="19" max="19" width="15.5703125" style="86" customWidth="1"/>
    <col min="20" max="20" width="11.42578125" style="86"/>
    <col min="21" max="21" width="14.140625" style="86" customWidth="1"/>
    <col min="22" max="22" width="14.28515625" style="86" customWidth="1"/>
    <col min="23" max="23" width="79" style="86" customWidth="1"/>
    <col min="24" max="16384" width="11.42578125" style="86"/>
  </cols>
  <sheetData>
    <row r="1" spans="2:23" s="23" customFormat="1" ht="24" hidden="1" customHeight="1" x14ac:dyDescent="0.25">
      <c r="B1" s="330"/>
      <c r="C1" s="331"/>
      <c r="D1" s="334"/>
      <c r="E1" s="334"/>
      <c r="F1" s="334"/>
      <c r="G1" s="334"/>
      <c r="H1" s="334"/>
      <c r="I1" s="334"/>
      <c r="J1" s="334"/>
      <c r="K1" s="334"/>
      <c r="L1" s="334"/>
      <c r="M1" s="334"/>
      <c r="N1" s="334"/>
      <c r="O1" s="334"/>
      <c r="P1" s="334"/>
      <c r="Q1" s="334"/>
    </row>
    <row r="2" spans="2:23" s="23" customFormat="1" ht="25.5" hidden="1" customHeight="1" x14ac:dyDescent="0.25">
      <c r="B2" s="330"/>
      <c r="C2" s="331"/>
      <c r="D2" s="334"/>
      <c r="E2" s="334"/>
      <c r="F2" s="334"/>
      <c r="G2" s="334"/>
      <c r="H2" s="334"/>
      <c r="I2" s="334"/>
      <c r="J2" s="334"/>
      <c r="K2" s="334"/>
      <c r="L2" s="334"/>
      <c r="M2" s="334"/>
      <c r="N2" s="334"/>
      <c r="O2" s="334"/>
      <c r="P2" s="334"/>
      <c r="Q2" s="334"/>
    </row>
    <row r="3" spans="2:23" ht="26.25" hidden="1" customHeight="1" x14ac:dyDescent="0.25">
      <c r="B3" s="332"/>
      <c r="C3" s="333"/>
      <c r="D3" s="334"/>
      <c r="E3" s="334"/>
      <c r="F3" s="334"/>
      <c r="G3" s="334"/>
      <c r="H3" s="334"/>
      <c r="I3" s="334"/>
      <c r="J3" s="334"/>
      <c r="K3" s="334"/>
      <c r="L3" s="334"/>
      <c r="M3" s="334"/>
      <c r="N3" s="334"/>
      <c r="O3" s="334"/>
      <c r="P3" s="334"/>
      <c r="Q3" s="334"/>
    </row>
    <row r="4" spans="2:23" ht="6.6" hidden="1" customHeight="1" x14ac:dyDescent="0.25">
      <c r="B4" s="174"/>
      <c r="C4" s="87"/>
      <c r="D4" s="224"/>
      <c r="E4" s="224"/>
      <c r="F4" s="224"/>
      <c r="G4" s="224"/>
      <c r="H4" s="299"/>
      <c r="I4" s="299"/>
      <c r="J4" s="299"/>
    </row>
    <row r="5" spans="2:23" s="175" customFormat="1" ht="15.75" customHeight="1" x14ac:dyDescent="0.25">
      <c r="C5" s="335" t="s">
        <v>1253</v>
      </c>
      <c r="D5" s="335"/>
      <c r="E5" s="335"/>
      <c r="F5" s="335"/>
      <c r="G5" s="335"/>
      <c r="H5" s="335"/>
      <c r="I5" s="336" t="s">
        <v>1254</v>
      </c>
      <c r="J5" s="337"/>
      <c r="K5" s="338"/>
      <c r="L5" s="335" t="s">
        <v>1255</v>
      </c>
      <c r="M5" s="335"/>
      <c r="N5" s="335"/>
      <c r="O5" s="335"/>
      <c r="P5" s="335"/>
      <c r="Q5" s="335"/>
      <c r="R5" s="346"/>
      <c r="S5" s="347"/>
      <c r="T5" s="347"/>
      <c r="U5" s="347"/>
      <c r="V5" s="347"/>
      <c r="W5" s="348"/>
    </row>
    <row r="6" spans="2:23" s="175" customFormat="1" ht="15" customHeight="1" x14ac:dyDescent="0.25">
      <c r="C6" s="335"/>
      <c r="D6" s="335"/>
      <c r="E6" s="335"/>
      <c r="F6" s="335"/>
      <c r="G6" s="335"/>
      <c r="H6" s="335"/>
      <c r="I6" s="339"/>
      <c r="J6" s="340"/>
      <c r="K6" s="341"/>
      <c r="L6" s="335"/>
      <c r="M6" s="335"/>
      <c r="N6" s="335"/>
      <c r="O6" s="335"/>
      <c r="P6" s="335"/>
      <c r="Q6" s="335"/>
      <c r="R6" s="349" t="s">
        <v>1364</v>
      </c>
      <c r="S6" s="350"/>
      <c r="T6" s="350"/>
      <c r="U6" s="350"/>
      <c r="V6" s="350"/>
      <c r="W6" s="351"/>
    </row>
    <row r="7" spans="2:23" s="175" customFormat="1" ht="15" customHeight="1" x14ac:dyDescent="0.25">
      <c r="C7" s="335"/>
      <c r="D7" s="335"/>
      <c r="E7" s="335"/>
      <c r="F7" s="335"/>
      <c r="G7" s="335"/>
      <c r="H7" s="335"/>
      <c r="I7" s="342"/>
      <c r="J7" s="343"/>
      <c r="K7" s="344"/>
      <c r="L7" s="329" t="s">
        <v>1256</v>
      </c>
      <c r="M7" s="329"/>
      <c r="N7" s="329"/>
      <c r="O7" s="329"/>
      <c r="P7" s="329" t="s">
        <v>1257</v>
      </c>
      <c r="Q7" s="329" t="s">
        <v>1258</v>
      </c>
      <c r="R7" s="352" t="s">
        <v>1259</v>
      </c>
      <c r="S7" s="354" t="s">
        <v>1260</v>
      </c>
      <c r="T7" s="355"/>
      <c r="U7" s="356"/>
      <c r="V7" s="352" t="s">
        <v>1261</v>
      </c>
      <c r="W7" s="352" t="s">
        <v>1262</v>
      </c>
    </row>
    <row r="8" spans="2:23" s="300" customFormat="1" ht="47.25" customHeight="1" x14ac:dyDescent="0.25">
      <c r="C8" s="226" t="s">
        <v>1263</v>
      </c>
      <c r="D8" s="226" t="s">
        <v>1264</v>
      </c>
      <c r="E8" s="226" t="s">
        <v>1265</v>
      </c>
      <c r="F8" s="226" t="s">
        <v>1266</v>
      </c>
      <c r="G8" s="226" t="s">
        <v>1267</v>
      </c>
      <c r="H8" s="226" t="s">
        <v>1268</v>
      </c>
      <c r="I8" s="226" t="s">
        <v>1269</v>
      </c>
      <c r="J8" s="226" t="s">
        <v>1270</v>
      </c>
      <c r="K8" s="88" t="s">
        <v>1358</v>
      </c>
      <c r="L8" s="226" t="s">
        <v>1271</v>
      </c>
      <c r="M8" s="226" t="s">
        <v>1272</v>
      </c>
      <c r="N8" s="226" t="s">
        <v>1273</v>
      </c>
      <c r="O8" s="226" t="s">
        <v>1274</v>
      </c>
      <c r="P8" s="329"/>
      <c r="Q8" s="329"/>
      <c r="R8" s="353"/>
      <c r="S8" s="89" t="s">
        <v>1269</v>
      </c>
      <c r="T8" s="89" t="s">
        <v>1270</v>
      </c>
      <c r="U8" s="176" t="s">
        <v>1260</v>
      </c>
      <c r="V8" s="353"/>
      <c r="W8" s="353"/>
    </row>
    <row r="9" spans="2:23" s="166" customFormat="1" ht="78" customHeight="1" x14ac:dyDescent="0.25">
      <c r="B9" s="175"/>
      <c r="C9" s="25">
        <v>1</v>
      </c>
      <c r="D9" s="24" t="s">
        <v>1325</v>
      </c>
      <c r="E9" s="303" t="s">
        <v>1332</v>
      </c>
      <c r="F9" s="28" t="s">
        <v>1338</v>
      </c>
      <c r="G9" s="29" t="s">
        <v>1344</v>
      </c>
      <c r="H9" s="29"/>
      <c r="I9" s="301">
        <v>4</v>
      </c>
      <c r="J9" s="301">
        <v>1</v>
      </c>
      <c r="K9" s="301" t="str">
        <f t="shared" ref="K9" si="0">IF(I9*J9&gt;=5,"Alto",IF(I9*J9&gt;=3,"Medio","Bajo"))</f>
        <v>Medio</v>
      </c>
      <c r="L9" s="25" t="s">
        <v>1275</v>
      </c>
      <c r="M9" s="25"/>
      <c r="N9" s="25"/>
      <c r="O9" s="25"/>
      <c r="P9" s="165" t="s">
        <v>1346</v>
      </c>
      <c r="Q9" s="29" t="s">
        <v>1352</v>
      </c>
      <c r="R9" s="24">
        <v>45289</v>
      </c>
      <c r="S9" s="26">
        <v>1</v>
      </c>
      <c r="T9" s="26">
        <v>2</v>
      </c>
      <c r="U9" s="302" t="str">
        <f t="shared" ref="U9:U12" si="1">IF(S9*T9&gt;=5,"Alto",IF(S9*T9&gt;=3,"Medio","Bajo"))</f>
        <v>Bajo</v>
      </c>
      <c r="V9" s="92" t="s">
        <v>4</v>
      </c>
      <c r="W9" s="298" t="s">
        <v>1354</v>
      </c>
    </row>
    <row r="10" spans="2:23" s="166" customFormat="1" ht="90" x14ac:dyDescent="0.25">
      <c r="B10" s="175"/>
      <c r="C10" s="25">
        <v>2</v>
      </c>
      <c r="D10" s="24" t="s">
        <v>1326</v>
      </c>
      <c r="E10" s="303" t="s">
        <v>1335</v>
      </c>
      <c r="F10" s="28" t="s">
        <v>1339</v>
      </c>
      <c r="G10" s="29" t="s">
        <v>1345</v>
      </c>
      <c r="H10" s="29"/>
      <c r="I10" s="301">
        <v>2</v>
      </c>
      <c r="J10" s="301">
        <v>2</v>
      </c>
      <c r="K10" s="301" t="str">
        <f>IF(I10*J10&gt;=5,"Alto",IF(I10*J10&gt;=3,"Bajo","Bajo"))</f>
        <v>Bajo</v>
      </c>
      <c r="L10" s="25"/>
      <c r="M10" s="25" t="s">
        <v>1275</v>
      </c>
      <c r="N10" s="25"/>
      <c r="O10" s="25"/>
      <c r="P10" s="165" t="s">
        <v>1353</v>
      </c>
      <c r="Q10" s="29" t="s">
        <v>1352</v>
      </c>
      <c r="R10" s="24">
        <v>45289</v>
      </c>
      <c r="S10" s="26">
        <v>2</v>
      </c>
      <c r="T10" s="26">
        <v>1</v>
      </c>
      <c r="U10" s="302" t="str">
        <f t="shared" si="1"/>
        <v>Bajo</v>
      </c>
      <c r="V10" s="92" t="s">
        <v>4</v>
      </c>
      <c r="W10" s="38" t="s">
        <v>1360</v>
      </c>
    </row>
    <row r="11" spans="2:23" s="166" customFormat="1" ht="75" x14ac:dyDescent="0.25">
      <c r="B11" s="175"/>
      <c r="C11" s="25">
        <v>3</v>
      </c>
      <c r="D11" s="24" t="s">
        <v>1327</v>
      </c>
      <c r="E11" s="303" t="s">
        <v>1333</v>
      </c>
      <c r="F11" s="28" t="s">
        <v>1339</v>
      </c>
      <c r="G11" s="29" t="s">
        <v>1345</v>
      </c>
      <c r="H11" s="29"/>
      <c r="I11" s="301">
        <v>2</v>
      </c>
      <c r="J11" s="301">
        <v>2</v>
      </c>
      <c r="K11" s="301" t="str">
        <f>IF(I11*J11&gt;=5,"Alto",IF(I11*J11&gt;=3,"Bajo","Bajo"))</f>
        <v>Bajo</v>
      </c>
      <c r="L11" s="25"/>
      <c r="M11" s="25" t="s">
        <v>1275</v>
      </c>
      <c r="N11" s="25"/>
      <c r="O11" s="25"/>
      <c r="P11" s="165" t="s">
        <v>1347</v>
      </c>
      <c r="Q11" s="29" t="s">
        <v>1352</v>
      </c>
      <c r="R11" s="24">
        <v>45289</v>
      </c>
      <c r="S11" s="26">
        <v>2</v>
      </c>
      <c r="T11" s="26">
        <v>1</v>
      </c>
      <c r="U11" s="302" t="str">
        <f t="shared" si="1"/>
        <v>Bajo</v>
      </c>
      <c r="V11" s="92" t="s">
        <v>4</v>
      </c>
      <c r="W11" s="310" t="s">
        <v>1361</v>
      </c>
    </row>
    <row r="12" spans="2:23" s="166" customFormat="1" ht="57" x14ac:dyDescent="0.25">
      <c r="B12" s="175"/>
      <c r="C12" s="25">
        <v>4</v>
      </c>
      <c r="D12" s="24" t="s">
        <v>1328</v>
      </c>
      <c r="E12" s="303" t="s">
        <v>1334</v>
      </c>
      <c r="F12" s="28" t="s">
        <v>1340</v>
      </c>
      <c r="G12" s="29" t="s">
        <v>1345</v>
      </c>
      <c r="H12" s="29"/>
      <c r="I12" s="301">
        <v>2</v>
      </c>
      <c r="J12" s="301">
        <v>2</v>
      </c>
      <c r="K12" s="301" t="str">
        <f>IF(I12*J12&gt;=5,"Alto",IF(I12*J12&gt;=3,"Bajo","Bajo"))</f>
        <v>Bajo</v>
      </c>
      <c r="L12" s="25"/>
      <c r="M12" s="25"/>
      <c r="N12" s="25" t="s">
        <v>1275</v>
      </c>
      <c r="O12" s="25"/>
      <c r="P12" s="165" t="s">
        <v>1348</v>
      </c>
      <c r="Q12" s="29" t="s">
        <v>1317</v>
      </c>
      <c r="R12" s="24">
        <v>45267</v>
      </c>
      <c r="S12" s="26">
        <v>1</v>
      </c>
      <c r="T12" s="26">
        <v>1</v>
      </c>
      <c r="U12" s="302" t="str">
        <f t="shared" si="1"/>
        <v>Bajo</v>
      </c>
      <c r="V12" s="92" t="s">
        <v>1277</v>
      </c>
      <c r="W12" s="38" t="s">
        <v>1355</v>
      </c>
    </row>
    <row r="13" spans="2:23" s="166" customFormat="1" ht="57" x14ac:dyDescent="0.25">
      <c r="B13" s="175"/>
      <c r="C13" s="25">
        <v>5</v>
      </c>
      <c r="D13" s="24" t="s">
        <v>1329</v>
      </c>
      <c r="E13" s="303" t="s">
        <v>1356</v>
      </c>
      <c r="F13" s="28" t="s">
        <v>1341</v>
      </c>
      <c r="G13" s="29" t="s">
        <v>1280</v>
      </c>
      <c r="H13" s="29"/>
      <c r="I13" s="301">
        <v>3</v>
      </c>
      <c r="J13" s="301">
        <v>2</v>
      </c>
      <c r="K13" s="301" t="str">
        <f>IF(I13*J13&gt;=5,"Medio",IF(I13*J13&gt;=3,"Medio","Bajo"))</f>
        <v>Medio</v>
      </c>
      <c r="L13" s="25" t="s">
        <v>1275</v>
      </c>
      <c r="M13" s="25"/>
      <c r="N13" s="25"/>
      <c r="O13" s="25"/>
      <c r="P13" s="165" t="s">
        <v>1349</v>
      </c>
      <c r="Q13" s="29" t="s">
        <v>1317</v>
      </c>
      <c r="R13" s="24">
        <v>45289</v>
      </c>
      <c r="S13" s="26">
        <v>2</v>
      </c>
      <c r="T13" s="26">
        <v>1</v>
      </c>
      <c r="U13" s="302" t="str">
        <f t="shared" ref="U13:U15" si="2">IF(S13*T13&gt;=5,"Alto",IF(S13*T13&gt;=3,"Medio","Bajo"))</f>
        <v>Bajo</v>
      </c>
      <c r="V13" s="92" t="s">
        <v>4</v>
      </c>
      <c r="W13" s="38" t="s">
        <v>1362</v>
      </c>
    </row>
    <row r="14" spans="2:23" s="166" customFormat="1" ht="71.25" x14ac:dyDescent="0.25">
      <c r="B14" s="175"/>
      <c r="C14" s="25">
        <v>6</v>
      </c>
      <c r="D14" s="24" t="s">
        <v>1330</v>
      </c>
      <c r="E14" s="303" t="s">
        <v>1336</v>
      </c>
      <c r="F14" s="28" t="s">
        <v>1342</v>
      </c>
      <c r="G14" s="29" t="s">
        <v>1278</v>
      </c>
      <c r="H14" s="29"/>
      <c r="I14" s="301">
        <v>3</v>
      </c>
      <c r="J14" s="301">
        <v>2</v>
      </c>
      <c r="K14" s="301" t="str">
        <f>IF(I14*J14&gt;=5,"Medio",IF(I14*J14&gt;=3,"Medio","Bajo"))</f>
        <v>Medio</v>
      </c>
      <c r="L14" s="25"/>
      <c r="M14" s="25"/>
      <c r="N14" s="25" t="s">
        <v>1275</v>
      </c>
      <c r="O14" s="25"/>
      <c r="P14" s="165" t="s">
        <v>1350</v>
      </c>
      <c r="Q14" s="29" t="s">
        <v>12</v>
      </c>
      <c r="R14" s="24">
        <v>45267</v>
      </c>
      <c r="S14" s="26">
        <v>1</v>
      </c>
      <c r="T14" s="26">
        <v>1</v>
      </c>
      <c r="U14" s="302" t="str">
        <f t="shared" si="2"/>
        <v>Bajo</v>
      </c>
      <c r="V14" s="92" t="s">
        <v>1277</v>
      </c>
      <c r="W14" s="38" t="s">
        <v>1357</v>
      </c>
    </row>
    <row r="15" spans="2:23" s="166" customFormat="1" ht="85.5" x14ac:dyDescent="0.25">
      <c r="B15" s="175"/>
      <c r="C15" s="25">
        <v>7</v>
      </c>
      <c r="D15" s="24" t="s">
        <v>1331</v>
      </c>
      <c r="E15" s="303" t="s">
        <v>1337</v>
      </c>
      <c r="F15" s="28" t="s">
        <v>1343</v>
      </c>
      <c r="G15" s="29" t="s">
        <v>1278</v>
      </c>
      <c r="H15" s="29"/>
      <c r="I15" s="301">
        <v>3</v>
      </c>
      <c r="J15" s="301">
        <v>2</v>
      </c>
      <c r="K15" s="301" t="str">
        <f>IF(I15*J15&gt;=5,"Medio",IF(I15*J15&gt;=3,"Medio","Bajo"))</f>
        <v>Medio</v>
      </c>
      <c r="L15" s="25"/>
      <c r="M15" s="25"/>
      <c r="N15" s="25" t="s">
        <v>1275</v>
      </c>
      <c r="O15" s="25"/>
      <c r="P15" s="165" t="s">
        <v>1351</v>
      </c>
      <c r="Q15" s="29" t="s">
        <v>12</v>
      </c>
      <c r="R15" s="24">
        <v>45267</v>
      </c>
      <c r="S15" s="26">
        <v>1</v>
      </c>
      <c r="T15" s="26">
        <v>1</v>
      </c>
      <c r="U15" s="302" t="str">
        <f t="shared" si="2"/>
        <v>Bajo</v>
      </c>
      <c r="V15" s="92" t="s">
        <v>1277</v>
      </c>
      <c r="W15" s="38" t="s">
        <v>1363</v>
      </c>
    </row>
    <row r="16" spans="2:23" s="166" customFormat="1" ht="15" customHeight="1" x14ac:dyDescent="0.25">
      <c r="B16" s="175"/>
      <c r="C16" s="345" t="s">
        <v>1359</v>
      </c>
      <c r="D16" s="345"/>
      <c r="E16" s="309"/>
      <c r="F16" s="285"/>
      <c r="G16" s="286"/>
      <c r="H16" s="286"/>
      <c r="I16" s="305"/>
      <c r="J16" s="305"/>
      <c r="K16" s="305"/>
      <c r="L16" s="286"/>
      <c r="M16" s="286"/>
      <c r="N16" s="286"/>
      <c r="O16" s="286"/>
      <c r="P16" s="288"/>
      <c r="Q16" s="286"/>
      <c r="R16" s="282"/>
      <c r="S16" s="287"/>
      <c r="T16" s="287"/>
      <c r="U16" s="306"/>
      <c r="V16" s="307"/>
      <c r="W16" s="308"/>
    </row>
    <row r="17" spans="2:17" s="166" customFormat="1" ht="16.5" customHeight="1" x14ac:dyDescent="0.25">
      <c r="C17" s="286"/>
      <c r="D17" s="283"/>
      <c r="E17" s="284"/>
      <c r="F17" s="285"/>
      <c r="G17" s="286"/>
      <c r="H17" s="286"/>
      <c r="I17" s="287"/>
      <c r="J17" s="287"/>
      <c r="K17" s="287"/>
      <c r="L17" s="286"/>
      <c r="M17" s="286"/>
      <c r="N17" s="286"/>
      <c r="O17" s="286"/>
      <c r="P17" s="288"/>
      <c r="Q17" s="286"/>
    </row>
    <row r="18" spans="2:17" ht="32.25" customHeight="1" x14ac:dyDescent="0.25">
      <c r="B18" s="328" t="s">
        <v>1279</v>
      </c>
      <c r="C18" s="328"/>
      <c r="D18" s="328"/>
      <c r="E18" s="328"/>
      <c r="F18" s="328"/>
      <c r="G18" s="328"/>
      <c r="H18" s="328"/>
      <c r="I18" s="328"/>
      <c r="J18" s="328"/>
      <c r="K18" s="328"/>
      <c r="L18" s="328"/>
      <c r="M18" s="328"/>
      <c r="N18" s="328"/>
      <c r="O18" s="328"/>
      <c r="P18" s="328"/>
      <c r="Q18" s="328"/>
    </row>
    <row r="21" spans="2:17" ht="107.25" customHeight="1" x14ac:dyDescent="0.25">
      <c r="E21" s="304"/>
    </row>
  </sheetData>
  <mergeCells count="16">
    <mergeCell ref="R5:W5"/>
    <mergeCell ref="R6:W6"/>
    <mergeCell ref="R7:R8"/>
    <mergeCell ref="S7:U7"/>
    <mergeCell ref="V7:V8"/>
    <mergeCell ref="W7:W8"/>
    <mergeCell ref="B18:Q18"/>
    <mergeCell ref="L7:O7"/>
    <mergeCell ref="P7:P8"/>
    <mergeCell ref="Q7:Q8"/>
    <mergeCell ref="B1:C3"/>
    <mergeCell ref="D1:Q3"/>
    <mergeCell ref="C5:H7"/>
    <mergeCell ref="I5:K7"/>
    <mergeCell ref="L5:Q6"/>
    <mergeCell ref="C16:D16"/>
  </mergeCells>
  <phoneticPr fontId="53" type="noConversion"/>
  <conditionalFormatting sqref="K9:K17">
    <cfRule type="expression" dxfId="11" priority="1653">
      <formula>K9="Bajo"</formula>
    </cfRule>
    <cfRule type="expression" dxfId="10" priority="1654">
      <formula>K9="Medio"</formula>
    </cfRule>
    <cfRule type="expression" dxfId="9" priority="1655">
      <formula>K9="Alto"</formula>
    </cfRule>
  </conditionalFormatting>
  <conditionalFormatting sqref="U9:U16">
    <cfRule type="expression" dxfId="8" priority="1916">
      <formula>U9="Bajo"</formula>
    </cfRule>
    <cfRule type="expression" dxfId="7" priority="1917">
      <formula>U9="Medio"</formula>
    </cfRule>
    <cfRule type="expression" dxfId="6" priority="1918">
      <formula>U9="Alto"</formula>
    </cfRule>
  </conditionalFormatting>
  <conditionalFormatting sqref="V9:V16">
    <cfRule type="containsText" dxfId="5" priority="7" operator="containsText" text="Mitigado">
      <formula>NOT(ISERROR(SEARCH("Mitigado",V9)))</formula>
    </cfRule>
    <cfRule type="containsText" dxfId="4" priority="8" operator="containsText" text="Materializado">
      <formula>NOT(ISERROR(SEARCH("Materializado",V9)))</formula>
    </cfRule>
    <cfRule type="expression" dxfId="3" priority="9">
      <formula>(#REF!="Materializado")</formula>
    </cfRule>
    <cfRule type="cellIs" dxfId="2" priority="15" operator="between">
      <formula>3</formula>
      <formula>4</formula>
    </cfRule>
  </conditionalFormatting>
  <conditionalFormatting sqref="V11">
    <cfRule type="cellIs" dxfId="1" priority="3" operator="between">
      <formula>3</formula>
      <formula>4</formula>
    </cfRule>
  </conditionalFormatting>
  <conditionalFormatting sqref="V13">
    <cfRule type="cellIs" dxfId="0" priority="1" operator="between">
      <formula>3</formula>
      <formula>4</formula>
    </cfRule>
  </conditionalFormatting>
  <hyperlinks>
    <hyperlink ref="C16:D16" r:id="rId1" display="* Anexo No. 10 Matriz de Riesgos IAD " xr:uid="{82C5AB12-FC01-4F83-859A-F6D937BB1812}"/>
  </hyperlinks>
  <pageMargins left="0.23622047244094491" right="0.23622047244094491" top="0.74803149606299213" bottom="0.74803149606299213" header="0.31496062992125984" footer="0.31496062992125984"/>
  <pageSetup scale="33" orientation="landscape" r:id="rId2"/>
  <ignoredErrors>
    <ignoredError sqref="K9" formula="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4B1CC-1A23-45A9-A9C8-F834351D6D0E}">
  <dimension ref="A3:C9"/>
  <sheetViews>
    <sheetView workbookViewId="0">
      <selection activeCell="B14" sqref="B14"/>
    </sheetView>
  </sheetViews>
  <sheetFormatPr baseColWidth="10" defaultColWidth="11.42578125" defaultRowHeight="15" x14ac:dyDescent="0.25"/>
  <cols>
    <col min="1" max="1" width="38.5703125" bestFit="1" customWidth="1"/>
    <col min="2" max="2" width="24.7109375" bestFit="1" customWidth="1"/>
    <col min="3" max="3" width="23.28515625" bestFit="1" customWidth="1"/>
  </cols>
  <sheetData>
    <row r="3" spans="1:3" ht="21" customHeight="1" x14ac:dyDescent="0.25">
      <c r="A3" s="295" t="s">
        <v>1285</v>
      </c>
      <c r="B3" s="295" t="s">
        <v>1286</v>
      </c>
      <c r="C3" s="295" t="s">
        <v>1287</v>
      </c>
    </row>
    <row r="4" spans="1:3" x14ac:dyDescent="0.25">
      <c r="A4" s="296" t="s">
        <v>1281</v>
      </c>
      <c r="B4" s="19">
        <v>3</v>
      </c>
      <c r="C4" s="19">
        <v>1</v>
      </c>
    </row>
    <row r="5" spans="1:3" x14ac:dyDescent="0.25">
      <c r="A5" s="297" t="s">
        <v>1288</v>
      </c>
      <c r="B5" s="19">
        <v>10</v>
      </c>
      <c r="C5" s="19">
        <v>1</v>
      </c>
    </row>
    <row r="6" spans="1:3" x14ac:dyDescent="0.25">
      <c r="A6" s="297" t="s">
        <v>1282</v>
      </c>
      <c r="B6" s="19">
        <v>5</v>
      </c>
      <c r="C6" s="19">
        <v>3</v>
      </c>
    </row>
    <row r="7" spans="1:3" x14ac:dyDescent="0.25">
      <c r="A7" s="297" t="s">
        <v>1283</v>
      </c>
      <c r="B7" s="19">
        <v>3</v>
      </c>
      <c r="C7" s="19">
        <v>1</v>
      </c>
    </row>
    <row r="8" spans="1:3" x14ac:dyDescent="0.25">
      <c r="A8" s="297" t="s">
        <v>1284</v>
      </c>
      <c r="B8" s="19">
        <v>2</v>
      </c>
      <c r="C8" s="19">
        <v>3</v>
      </c>
    </row>
    <row r="9" spans="1:3" ht="18.75" x14ac:dyDescent="0.25">
      <c r="A9" s="294" t="s">
        <v>1289</v>
      </c>
      <c r="B9" s="19">
        <f>SUM(B4:B8)</f>
        <v>23</v>
      </c>
      <c r="C9" s="19">
        <f>SUM(C4:C8)</f>
        <v>9</v>
      </c>
    </row>
  </sheetData>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1:L31"/>
  <sheetViews>
    <sheetView workbookViewId="0">
      <selection activeCell="J19" sqref="J19"/>
    </sheetView>
  </sheetViews>
  <sheetFormatPr baseColWidth="10" defaultColWidth="11.42578125" defaultRowHeight="15" x14ac:dyDescent="0.25"/>
  <cols>
    <col min="3" max="3" width="10.140625" customWidth="1"/>
    <col min="4" max="4" width="4.85546875" customWidth="1"/>
    <col min="10" max="10" width="15.140625" bestFit="1" customWidth="1"/>
    <col min="12" max="12" width="21.85546875" bestFit="1" customWidth="1"/>
  </cols>
  <sheetData>
    <row r="1" spans="3:12" x14ac:dyDescent="0.25">
      <c r="C1" s="361" t="s">
        <v>1292</v>
      </c>
      <c r="D1" s="362"/>
      <c r="E1" s="362"/>
      <c r="F1" s="362"/>
      <c r="G1" s="363"/>
      <c r="J1" s="18" t="s">
        <v>1293</v>
      </c>
      <c r="L1" t="s">
        <v>1294</v>
      </c>
    </row>
    <row r="2" spans="3:12" x14ac:dyDescent="0.25">
      <c r="C2" s="7"/>
      <c r="G2" s="8"/>
      <c r="J2" s="20" t="s">
        <v>10</v>
      </c>
      <c r="L2" t="s">
        <v>1295</v>
      </c>
    </row>
    <row r="3" spans="3:12" x14ac:dyDescent="0.25">
      <c r="C3" s="7"/>
      <c r="E3" s="357" t="s">
        <v>17</v>
      </c>
      <c r="F3" s="357"/>
      <c r="G3" s="358"/>
      <c r="J3" s="20" t="s">
        <v>1296</v>
      </c>
      <c r="L3" t="s">
        <v>1297</v>
      </c>
    </row>
    <row r="4" spans="3:12" x14ac:dyDescent="0.25">
      <c r="C4" s="7"/>
      <c r="E4" s="2" t="s">
        <v>23</v>
      </c>
      <c r="F4" s="2" t="s">
        <v>19</v>
      </c>
      <c r="G4" s="12" t="s">
        <v>20</v>
      </c>
      <c r="J4" s="21" t="s">
        <v>1298</v>
      </c>
      <c r="L4" t="s">
        <v>1299</v>
      </c>
    </row>
    <row r="5" spans="3:12" x14ac:dyDescent="0.25">
      <c r="C5" s="359" t="s">
        <v>1300</v>
      </c>
      <c r="D5" s="360"/>
      <c r="E5" s="1">
        <v>1</v>
      </c>
      <c r="F5" s="1">
        <v>2</v>
      </c>
      <c r="G5" s="13">
        <v>3</v>
      </c>
      <c r="J5" s="21" t="s">
        <v>1301</v>
      </c>
      <c r="L5" t="s">
        <v>1302</v>
      </c>
    </row>
    <row r="6" spans="3:12" x14ac:dyDescent="0.25">
      <c r="C6" s="14" t="s">
        <v>1303</v>
      </c>
      <c r="D6" s="3">
        <v>1</v>
      </c>
      <c r="E6" s="4">
        <f>E5*D6</f>
        <v>1</v>
      </c>
      <c r="F6" s="4">
        <f>F5*D6</f>
        <v>2</v>
      </c>
      <c r="G6" s="15">
        <f>G5*D6</f>
        <v>3</v>
      </c>
      <c r="J6" s="19" t="s">
        <v>1304</v>
      </c>
      <c r="L6" t="s">
        <v>1290</v>
      </c>
    </row>
    <row r="7" spans="3:12" x14ac:dyDescent="0.25">
      <c r="C7" s="14" t="s">
        <v>1305</v>
      </c>
      <c r="D7" s="3">
        <v>2</v>
      </c>
      <c r="E7" s="4">
        <f>E5*D7</f>
        <v>2</v>
      </c>
      <c r="F7" s="5">
        <f>F5*D7</f>
        <v>4</v>
      </c>
      <c r="G7" s="16">
        <f>G5*D7</f>
        <v>6</v>
      </c>
      <c r="J7" s="19" t="s">
        <v>1306</v>
      </c>
      <c r="L7" t="s">
        <v>1291</v>
      </c>
    </row>
    <row r="8" spans="3:12" x14ac:dyDescent="0.25">
      <c r="C8" s="14" t="s">
        <v>1307</v>
      </c>
      <c r="D8" s="3">
        <v>3</v>
      </c>
      <c r="E8" s="5">
        <f>E5*D8</f>
        <v>3</v>
      </c>
      <c r="F8" s="6">
        <f>F5*D8</f>
        <v>6</v>
      </c>
      <c r="G8" s="16">
        <f>G5*D8</f>
        <v>9</v>
      </c>
      <c r="J8" s="19" t="s">
        <v>1308</v>
      </c>
    </row>
    <row r="9" spans="3:12" ht="15.75" thickBot="1" x14ac:dyDescent="0.3">
      <c r="C9" s="9"/>
      <c r="D9" s="10"/>
      <c r="E9" s="10"/>
      <c r="F9" s="10"/>
      <c r="G9" s="11"/>
      <c r="J9" s="22"/>
      <c r="L9" t="s">
        <v>1309</v>
      </c>
    </row>
    <row r="10" spans="3:12" ht="15.75" thickBot="1" x14ac:dyDescent="0.3">
      <c r="J10" s="22"/>
      <c r="L10" t="s">
        <v>3</v>
      </c>
    </row>
    <row r="11" spans="3:12" x14ac:dyDescent="0.25">
      <c r="C11" s="361" t="s">
        <v>1310</v>
      </c>
      <c r="D11" s="362"/>
      <c r="E11" s="362"/>
      <c r="F11" s="362"/>
      <c r="G11" s="363"/>
      <c r="J11" s="22"/>
      <c r="L11" t="s">
        <v>5</v>
      </c>
    </row>
    <row r="12" spans="3:12" x14ac:dyDescent="0.25">
      <c r="C12" s="7"/>
      <c r="E12" t="s">
        <v>4</v>
      </c>
      <c r="G12" s="8"/>
      <c r="J12" s="22"/>
      <c r="L12" t="s">
        <v>6</v>
      </c>
    </row>
    <row r="13" spans="3:12" x14ac:dyDescent="0.25">
      <c r="C13" s="7"/>
      <c r="E13" t="s">
        <v>1277</v>
      </c>
      <c r="G13" s="8"/>
      <c r="J13" s="22"/>
      <c r="L13" t="s">
        <v>7</v>
      </c>
    </row>
    <row r="14" spans="3:12" ht="15.75" thickBot="1" x14ac:dyDescent="0.3">
      <c r="C14" s="9"/>
      <c r="D14" s="10"/>
      <c r="E14" s="10" t="s">
        <v>1276</v>
      </c>
      <c r="F14" s="10"/>
      <c r="G14" s="11"/>
      <c r="J14" s="22"/>
      <c r="L14" t="s">
        <v>8</v>
      </c>
    </row>
    <row r="15" spans="3:12" x14ac:dyDescent="0.25">
      <c r="J15" s="22"/>
    </row>
    <row r="16" spans="3:12" x14ac:dyDescent="0.25">
      <c r="J16" s="22"/>
      <c r="L16" t="s">
        <v>1311</v>
      </c>
    </row>
    <row r="17" spans="10:12" x14ac:dyDescent="0.25">
      <c r="L17" t="s">
        <v>1312</v>
      </c>
    </row>
    <row r="18" spans="10:12" x14ac:dyDescent="0.25">
      <c r="L18" t="s">
        <v>1313</v>
      </c>
    </row>
    <row r="19" spans="10:12" x14ac:dyDescent="0.25">
      <c r="L19" t="s">
        <v>1314</v>
      </c>
    </row>
    <row r="20" spans="10:12" x14ac:dyDescent="0.25">
      <c r="L20" t="s">
        <v>1315</v>
      </c>
    </row>
    <row r="21" spans="10:12" x14ac:dyDescent="0.25">
      <c r="L21" t="s">
        <v>1316</v>
      </c>
    </row>
    <row r="22" spans="10:12" x14ac:dyDescent="0.25">
      <c r="L22" t="s">
        <v>1317</v>
      </c>
    </row>
    <row r="26" spans="10:12" x14ac:dyDescent="0.25">
      <c r="J26" s="17"/>
      <c r="K26" s="17"/>
      <c r="L26" s="17"/>
    </row>
    <row r="27" spans="10:12" x14ac:dyDescent="0.25">
      <c r="J27" s="17" t="s">
        <v>1318</v>
      </c>
      <c r="K27" s="17" t="s">
        <v>1319</v>
      </c>
      <c r="L27" s="17"/>
    </row>
    <row r="28" spans="10:12" x14ac:dyDescent="0.25">
      <c r="J28" s="17" t="s">
        <v>1320</v>
      </c>
      <c r="K28" s="17" t="s">
        <v>9</v>
      </c>
      <c r="L28" s="17"/>
    </row>
    <row r="29" spans="10:12" x14ac:dyDescent="0.25">
      <c r="J29" s="17" t="s">
        <v>1321</v>
      </c>
      <c r="K29" s="17" t="s">
        <v>1322</v>
      </c>
      <c r="L29" s="17"/>
    </row>
    <row r="30" spans="10:12" x14ac:dyDescent="0.25">
      <c r="J30" s="17" t="s">
        <v>1323</v>
      </c>
      <c r="K30" s="17"/>
      <c r="L30" s="17"/>
    </row>
    <row r="31" spans="10:12" x14ac:dyDescent="0.25">
      <c r="J31" s="17" t="s">
        <v>1324</v>
      </c>
      <c r="K31" s="17"/>
      <c r="L31" s="17"/>
    </row>
  </sheetData>
  <mergeCells count="4">
    <mergeCell ref="E3:G3"/>
    <mergeCell ref="C5:D5"/>
    <mergeCell ref="C1:G1"/>
    <mergeCell ref="C11:G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AF04B3ACF90E24C917F0051A3CF5301" ma:contentTypeVersion="1" ma:contentTypeDescription="Crear nuevo documento." ma:contentTypeScope="" ma:versionID="185fe6b33d4ed198cc1d0bd4769fa1cc">
  <xsd:schema xmlns:xsd="http://www.w3.org/2001/XMLSchema" xmlns:xs="http://www.w3.org/2001/XMLSchema" xmlns:p="http://schemas.microsoft.com/office/2006/metadata/properties" xmlns:ns2="42366d6e-1304-4b09-ad2b-0318095e3182" targetNamespace="http://schemas.microsoft.com/office/2006/metadata/properties" ma:root="true" ma:fieldsID="a41c22072e8b7ee5a03d80b18701cb6b" ns2:_="">
    <xsd:import namespace="42366d6e-1304-4b09-ad2b-0318095e3182"/>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366d6e-1304-4b09-ad2b-0318095e318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3AABFC4-8037-43B3-BFE8-1952E8D7A436}"/>
</file>

<file path=customXml/itemProps2.xml><?xml version="1.0" encoding="utf-8"?>
<ds:datastoreItem xmlns:ds="http://schemas.openxmlformats.org/officeDocument/2006/customXml" ds:itemID="{70096A6A-BDA8-4CC1-8A77-030D42C41E13}"/>
</file>

<file path=customXml/itemProps3.xml><?xml version="1.0" encoding="utf-8"?>
<ds:datastoreItem xmlns:ds="http://schemas.openxmlformats.org/officeDocument/2006/customXml" ds:itemID="{F5C12FF2-0CCD-4F88-89A0-8BF54E7D50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Compromisos no </vt:lpstr>
      <vt:lpstr>Daily_ICBF</vt:lpstr>
      <vt:lpstr>Matriz de riesgos Mentor360</vt:lpstr>
      <vt:lpstr>Hoja1</vt:lpstr>
      <vt:lpstr>Listas</vt:lpstr>
      <vt:lpstr>'Matriz de riesgos Mentor360'!Área_de_impresión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Rosa Angelina Perez Sierra</dc:creator>
  <cp:keywords/>
  <dc:description/>
  <cp:lastModifiedBy>Diana Katerine Rodriguez Canas</cp:lastModifiedBy>
  <cp:revision/>
  <dcterms:created xsi:type="dcterms:W3CDTF">2018-08-27T19:31:11Z</dcterms:created>
  <dcterms:modified xsi:type="dcterms:W3CDTF">2023-12-12T13:27:50Z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0x0101003AF04B3ACF90E24C917F0051A3CF5301</vt:lpwstr>
  </property>
  <property fmtid="{D5CDD505-2E9C-101B-9397-08002B2CF9AE}" pid="3" name="AuthorIds_UIVersion_7680">
    <vt:lpwstr>16</vt:lpwstr>
  </property>
</Properties>
</file>