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uricio F Rey\Downloads\"/>
    </mc:Choice>
  </mc:AlternateContent>
  <xr:revisionPtr revIDLastSave="0" documentId="13_ncr:1_{7C67F576-0305-4D50-A586-D72E7052955F}" xr6:coauthVersionLast="47" xr6:coauthVersionMax="47" xr10:uidLastSave="{00000000-0000-0000-0000-000000000000}"/>
  <workbookProtection workbookAlgorithmName="SHA-512" workbookHashValue="ndugWa0Utz7bu3s7nItWLckdr+qa4vnyYTszN/qqtSAoYUVdpim7CDS5VyDoaIfJW3yGByDZxXbRxqrWdtZhMg==" workbookSaltValue="55IsRv6km+1cybujsOFJLg==" workbookSpinCount="100000" lockStructure="1"/>
  <bookViews>
    <workbookView xWindow="-120" yWindow="-120" windowWidth="20730" windowHeight="11160" firstSheet="1" activeTab="1" xr2:uid="{00000000-000D-0000-FFFF-FFFF00000000}"/>
  </bookViews>
  <sheets>
    <sheet name="TABLAS VALORACIÓN" sheetId="2" r:id="rId1"/>
    <sheet name="Matriz de Riesgo" sheetId="1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1" l="1"/>
  <c r="R19" i="1" s="1"/>
  <c r="K19" i="1"/>
  <c r="L19" i="1" s="1"/>
  <c r="Q18" i="1"/>
  <c r="R18" i="1" s="1"/>
  <c r="K18" i="1"/>
  <c r="L18" i="1" s="1"/>
  <c r="R15" i="1"/>
  <c r="L15" i="1"/>
  <c r="Q17" i="1"/>
  <c r="R17" i="1" s="1"/>
  <c r="K17" i="1"/>
  <c r="L17" i="1" s="1"/>
  <c r="Q16" i="1"/>
  <c r="R16" i="1" s="1"/>
  <c r="K16" i="1"/>
  <c r="L16" i="1" s="1"/>
  <c r="Q14" i="1"/>
  <c r="R14" i="1" s="1"/>
  <c r="K14" i="1"/>
  <c r="L14" i="1" s="1"/>
  <c r="Q13" i="1"/>
  <c r="R13" i="1" s="1"/>
  <c r="K13" i="1"/>
  <c r="L13" i="1" s="1"/>
  <c r="Q12" i="1"/>
  <c r="R12" i="1" s="1"/>
  <c r="K12" i="1"/>
  <c r="L12" i="1" s="1"/>
  <c r="K11" i="1" l="1"/>
  <c r="L11" i="1" s="1"/>
  <c r="Q11" i="1"/>
  <c r="R11" i="1" s="1"/>
</calcChain>
</file>

<file path=xl/sharedStrings.xml><?xml version="1.0" encoding="utf-8"?>
<sst xmlns="http://schemas.openxmlformats.org/spreadsheetml/2006/main" count="378" uniqueCount="186">
  <si>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</si>
  <si>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</si>
  <si>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</si>
  <si>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</si>
  <si>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</si>
  <si>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</si>
  <si>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</si>
  <si>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</si>
  <si>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</si>
  <si>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</si>
  <si>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</si>
  <si>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</si>
  <si>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</si>
  <si>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</si>
  <si>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</si>
  <si>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</si>
  <si>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</si>
  <si>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</si>
  <si>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</si>
  <si>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</si>
  <si>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</si>
  <si>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</si>
  <si>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</si>
  <si>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</si>
  <si>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</si>
  <si>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</si>
  <si>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</si>
  <si>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</si>
  <si>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</si>
  <si>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</si>
  <si>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</si>
  <si>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</si>
  <si>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</si>
  <si>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</si>
  <si>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</si>
  <si>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</si>
  <si>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</si>
  <si>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</si>
  <si>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</si>
  <si>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</si>
  <si>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</si>
  <si>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</si>
  <si>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</si>
  <si>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</si>
  <si>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</si>
  <si>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</si>
  <si>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</si>
  <si>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</si>
  <si>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</si>
  <si>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</si>
  <si>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</si>
  <si>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</si>
  <si>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</si>
  <si>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</si>
  <si>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</si>
  <si>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</si>
  <si>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</si>
  <si>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</si>
  <si>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</si>
  <si>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</si>
  <si>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</si>
  <si>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</si>
  <si>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</si>
  <si>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</si>
  <si>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</si>
  <si>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</si>
  <si>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</si>
  <si>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</si>
  <si>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</si>
  <si>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</si>
  <si>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</si>
  <si>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</si>
  <si>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</si>
  <si>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</si>
  <si>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</si>
  <si>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</si>
  <si>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</si>
  <si>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</si>
  <si>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</si>
  <si>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</si>
  <si>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</si>
  <si>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</si>
  <si>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</si>
  <si>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</si>
  <si>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</si>
  <si>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</si>
  <si>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</si>
  <si>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</si>
  <si>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</si>
  <si>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</si>
  <si>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</si>
  <si>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</si>
  <si>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</si>
  <si>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</si>
  <si>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</si>
  <si>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</si>
  <si>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</si>
  <si>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</si>
  <si>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</si>
  <si>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</si>
  <si>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</si>
  <si>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</si>
  <si>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</si>
  <si>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</si>
  <si>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</si>
  <si>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</si>
  <si>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</si>
  <si>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</si>
  <si>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</si>
  <si>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</si>
  <si>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</si>
  <si>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</si>
  <si>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</si>
  <si>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</si>
  <si>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</si>
  <si>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</si>
  <si>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</si>
  <si>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</si>
  <si>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</si>
  <si>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</si>
  <si>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</si>
  <si>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</si>
  <si>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</si>
  <si>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</si>
  <si>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</si>
  <si>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</si>
  <si>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</si>
  <si>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</si>
  <si>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</si>
  <si>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</si>
  <si>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</si>
  <si>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</si>
  <si>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</si>
  <si>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</si>
  <si>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</si>
  <si>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</si>
  <si>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</si>
  <si>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>Riesgo de modificación de la legislación tributaria que incremente los costos operativos del contrato</t>
  </si>
  <si>
    <t xml:space="preserve">Incremento para el contratista en los costos de operación que afecte el porcentaje de comisión a establecer </t>
  </si>
  <si>
    <t>Establecimiento de la comisión de acuerdo con las condiciones del mercado y de la legislación vigente que permita asegurar una comisión ajustada y no artificialmente baja.</t>
  </si>
  <si>
    <t>Antes de la celebración del contrato</t>
  </si>
  <si>
    <t>Hasta la liquidación del contrato</t>
  </si>
  <si>
    <t>Verificación de la comisión presentada por el proponente.</t>
  </si>
  <si>
    <t>Permanente, desde el inicio de ejecución hasta la adjudicación del contrato</t>
  </si>
  <si>
    <t>Económico</t>
  </si>
  <si>
    <t>Riesgo de colusión entre proponentes, es decir, pactos o acuerdos entre dos partes (persona natural o jurídica) con el fin de perjudicar a una tercera parte (otro proponente o al Ministerio)</t>
  </si>
  <si>
    <t>Corrupción en procesos públicos.
Asignación equivocada del contrato.
Declaratoria de desierta o revocatoria</t>
  </si>
  <si>
    <t>Entrega por parte de los proponentes del "Certificado de participación independiente"</t>
  </si>
  <si>
    <t>(NO) al estar el proceso en la etapa de selección.</t>
  </si>
  <si>
    <t>Dirección de Contratación</t>
  </si>
  <si>
    <t>Desde la apertura del proceso.</t>
  </si>
  <si>
    <t>Hasta la fecha de la firma del contrato.</t>
  </si>
  <si>
    <t>Seguimiento por parte del comité evaluador.
Seguimiento por parte de la Dirección de Contratación.</t>
  </si>
  <si>
    <t xml:space="preserve">En el periodo de la etapa de selección.
</t>
  </si>
  <si>
    <t>Operacional</t>
  </si>
  <si>
    <t>Riesgo que se causen daños a terceros por parte del contratista durante el desarrollo de los  actividades contratadas</t>
  </si>
  <si>
    <t>Reclamaciones al ICBF por parte de terceros derivadas de la responsabilidad extracontractual producto de los hechos u omisiones del contratista</t>
  </si>
  <si>
    <t>Supervisión del contrato aunado a la constitución de la correspondiente garantía de responsabilidad civil extracontractual.</t>
  </si>
  <si>
    <t>SI</t>
  </si>
  <si>
    <t>Supervisores del contrato</t>
  </si>
  <si>
    <t xml:space="preserve"> Desde el inicio de ejecución del contrato</t>
  </si>
  <si>
    <t>El supervisor del contrato dejará constancia de la calidad del servicio</t>
  </si>
  <si>
    <t>Permanente, durante el periodo de ejecución del contrato.</t>
  </si>
  <si>
    <t>Eventos de la naturaleza fuera del control de las partes que impiden continuar con la ejecución del contrato temporal o definitivamente</t>
  </si>
  <si>
    <t>Suspensión de la ejecución del objeto contractual</t>
  </si>
  <si>
    <t>Reducir las consecuencias a través de planes de contingencia y mitigacion</t>
  </si>
  <si>
    <t>Supervisor del contrato</t>
  </si>
  <si>
    <t>Informe del Contratista</t>
  </si>
  <si>
    <t>En la ocurrencia del hecho</t>
  </si>
  <si>
    <t>No realización de un requerimiento por caso fortuito o fuerza mayor</t>
  </si>
  <si>
    <t>Imposibilidad de acceso del contratista y de su personal a los lugares de realización de los requerimientos, por razones ajenas a su voluntad</t>
  </si>
  <si>
    <t>Reducir las consecunecias a través de planes de contingencia y mitigacion</t>
  </si>
  <si>
    <t>Cuando, por necesidades del servicio, el Ministerio designe un proveedor específico y este no preste el servicio o lo  preste con una mala calidad en el servicio</t>
  </si>
  <si>
    <t>Mala calidad en la prestación del servicio que pueda afectar la calidad del servicio  o a los terceros que participan en el.</t>
  </si>
  <si>
    <t>Supervisión del contrato aunado a la consecusión de un proveedor calificado.</t>
  </si>
  <si>
    <t>Desde el inicio de ejecución del contrato</t>
  </si>
  <si>
    <t>Paros huelgas y actos terroristas y/o vandálicos</t>
  </si>
  <si>
    <t>Retrasos en ejecución contractual</t>
  </si>
  <si>
    <t xml:space="preserve">
Las partes de mutuo acuerdo pactarán la forma de retomar el equilibrio contractual a fin de no generar perjuicio para las partes</t>
  </si>
  <si>
    <t>Riesgo por mala calidad de equipos suministrados</t>
  </si>
  <si>
    <t xml:space="preserve">Ministerio de Igualdad y Equidad
</t>
  </si>
  <si>
    <t>PÁGINA: 1 DE 1</t>
  </si>
  <si>
    <t>V1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</si>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</sst>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textRotation="90"/>
      <protection hidden="1"/>
    </xf>
    <xf numFmtId="0" fontId="9" fillId="2" borderId="16" xfId="0" applyFont="1" applyFill="1" applyBorder="1" applyAlignment="1" applyProtection="1">
      <alignment horizontal="center" wrapText="1"/>
      <protection hidden="1"/>
    </xf>
    <xf numFmtId="0" fontId="9" fillId="2" borderId="17" xfId="0" applyFont="1" applyFill="1" applyBorder="1" applyAlignment="1" applyProtection="1">
      <alignment horizontal="center" wrapText="1"/>
      <protection hidden="1"/>
    </xf>
    <xf numFmtId="0" fontId="9" fillId="2" borderId="18" xfId="0" applyFont="1" applyFill="1" applyBorder="1" applyAlignment="1" applyProtection="1">
      <alignment horizontal="center" wrapText="1"/>
      <protection hidden="1"/>
    </xf>
    <xf numFmtId="0" fontId="10" fillId="0" borderId="19" xfId="0" applyFont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 wrapText="1"/>
      <protection hidden="1"/>
    </xf>
    <xf numFmtId="0" fontId="9" fillId="2" borderId="21" xfId="0" applyFont="1" applyFill="1" applyBorder="1" applyAlignment="1" applyProtection="1">
      <alignment horizontal="center" wrapText="1"/>
      <protection hidden="1"/>
    </xf>
    <xf numFmtId="0" fontId="9" fillId="2" borderId="22" xfId="0" applyFont="1" applyFill="1" applyBorder="1" applyAlignment="1" applyProtection="1">
      <alignment horizont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9" fillId="2" borderId="25" xfId="0" applyFont="1" applyFill="1" applyBorder="1" applyAlignment="1" applyProtection="1">
      <alignment horizontal="center" wrapText="1"/>
      <protection hidden="1"/>
    </xf>
    <xf numFmtId="0" fontId="9" fillId="2" borderId="26" xfId="0" applyFont="1" applyFill="1" applyBorder="1" applyAlignment="1" applyProtection="1">
      <alignment horizontal="center" wrapText="1"/>
      <protection hidden="1"/>
    </xf>
    <xf numFmtId="0" fontId="9" fillId="2" borderId="27" xfId="0" applyFont="1" applyFill="1" applyBorder="1" applyAlignment="1" applyProtection="1">
      <alignment horizont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14" fontId="10" fillId="0" borderId="29" xfId="0" applyNumberFormat="1" applyFont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wrapText="1"/>
      <protection hidden="1"/>
    </xf>
    <xf numFmtId="14" fontId="5" fillId="0" borderId="0" xfId="0" applyNumberFormat="1" applyFont="1" applyProtection="1">
      <protection hidden="1"/>
    </xf>
    <xf numFmtId="0" fontId="5" fillId="2" borderId="32" xfId="0" applyFont="1" applyFill="1" applyBorder="1" applyAlignment="1" applyProtection="1">
      <alignment horizontal="left" vertical="center" wrapText="1"/>
    </xf>
    <xf numFmtId="0" fontId="7" fillId="9" borderId="31" xfId="0" applyFont="1" applyFill="1" applyBorder="1" applyAlignment="1" applyProtection="1">
      <alignment horizontal="center" vertical="center" textRotation="90" wrapText="1"/>
    </xf>
    <xf numFmtId="0" fontId="7" fillId="9" borderId="31" xfId="0" applyFont="1" applyFill="1" applyBorder="1" applyAlignment="1" applyProtection="1">
      <alignment horizontal="center" vertical="center" wrapText="1"/>
    </xf>
    <xf numFmtId="0" fontId="7" fillId="9" borderId="31" xfId="0" applyFont="1" applyFill="1" applyBorder="1" applyAlignment="1" applyProtection="1">
      <alignment horizontal="center" vertical="center" textRotation="90" wrapText="1"/>
    </xf>
    <xf numFmtId="0" fontId="8" fillId="9" borderId="31" xfId="0" applyFont="1" applyFill="1" applyBorder="1" applyAlignment="1" applyProtection="1">
      <alignment horizontal="center" textRotation="90" wrapText="1"/>
    </xf>
    <xf numFmtId="0" fontId="5" fillId="0" borderId="3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 textRotation="90"/>
    </xf>
    <xf numFmtId="0" fontId="5" fillId="0" borderId="33" xfId="0" applyFont="1" applyBorder="1" applyAlignment="1" applyProtection="1">
      <alignment horizontal="justify" vertical="center" wrapText="1"/>
    </xf>
    <xf numFmtId="0" fontId="5" fillId="0" borderId="33" xfId="0" applyFont="1" applyBorder="1" applyAlignment="1" applyProtection="1">
      <alignment horizontal="center" vertical="center" wrapText="1"/>
    </xf>
    <xf numFmtId="14" fontId="5" fillId="0" borderId="33" xfId="0" applyNumberFormat="1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 textRotation="90"/>
    </xf>
    <xf numFmtId="0" fontId="5" fillId="0" borderId="30" xfId="0" applyFont="1" applyBorder="1" applyAlignment="1" applyProtection="1">
      <alignment horizontal="justify" vertical="center" wrapText="1"/>
    </xf>
    <xf numFmtId="0" fontId="5" fillId="0" borderId="30" xfId="0" applyFont="1" applyBorder="1" applyAlignment="1" applyProtection="1">
      <alignment horizontal="center" vertical="center" wrapText="1"/>
    </xf>
    <xf numFmtId="14" fontId="5" fillId="0" borderId="30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9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1</xdr:col>
      <xdr:colOff>47625</xdr:colOff>
      <xdr:row>1</xdr:row>
      <xdr:rowOff>214308</xdr:rowOff>
    </xdr:from>
    <xdr:to>
      <xdr:col>23</xdr:col>
      <xdr:colOff>1214437</xdr:colOff>
      <xdr:row>1</xdr:row>
      <xdr:rowOff>1214433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3155783-A3F9-420F-BA04-AE20269EE1FC}"/>
            </a:ext>
          </a:extLst>
        </xdr:cNvPr>
        <xdr:cNvGrpSpPr/>
      </xdr:nvGrpSpPr>
      <xdr:grpSpPr>
        <a:xfrm>
          <a:off x="238125" y="404808"/>
          <a:ext cx="24407812" cy="1000125"/>
          <a:chOff x="169477" y="206377"/>
          <a:chExt cx="16118274" cy="634998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05EDAF66-96F4-0AF3-855C-A06504764A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9477" y="243416"/>
            <a:ext cx="1501948" cy="520088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6589892-4D13-9A75-AF5E-2D3FA3F36846}"/>
              </a:ext>
              <a:ext uri="{147F2762-F138-4A5C-976F-8EAC2B608ADB}">
                <a16:predDERef xmlns:a16="http://schemas.microsoft.com/office/drawing/2014/main" pred="{1C5835AA-E7F0-4FB4-9E9A-84D4797E9B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743745" y="174627"/>
            <a:ext cx="1544006" cy="63499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U23" sqref="U23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34" t="s">
        <v>2</v>
      </c>
      <c r="D3" s="34"/>
      <c r="F3" s="19" t="s">
        <v>3</v>
      </c>
      <c r="G3" s="20" t="s">
        <v>4</v>
      </c>
      <c r="H3" s="20" t="s">
        <v>5</v>
      </c>
      <c r="I3" s="34" t="s">
        <v>6</v>
      </c>
      <c r="J3" s="34"/>
      <c r="K3" s="34"/>
      <c r="L3" s="34"/>
      <c r="N3" s="19" t="s">
        <v>7</v>
      </c>
      <c r="O3" s="34" t="s">
        <v>2</v>
      </c>
      <c r="P3" s="34"/>
      <c r="Q3" s="34"/>
    </row>
    <row r="4" spans="1:27" s="1" customFormat="1" ht="53.65" customHeight="1" x14ac:dyDescent="0.2">
      <c r="B4" s="17" t="s">
        <v>8</v>
      </c>
      <c r="C4" s="33" t="s">
        <v>9</v>
      </c>
      <c r="D4" s="35"/>
      <c r="F4" s="37" t="s">
        <v>10</v>
      </c>
      <c r="G4" s="37" t="s">
        <v>11</v>
      </c>
      <c r="H4" s="39" t="s">
        <v>12</v>
      </c>
      <c r="I4" s="42" t="s">
        <v>13</v>
      </c>
      <c r="J4" s="43"/>
      <c r="K4" s="43"/>
      <c r="L4" s="44"/>
      <c r="N4" s="22" t="s">
        <v>14</v>
      </c>
      <c r="O4" s="33" t="s">
        <v>15</v>
      </c>
      <c r="P4" s="35"/>
      <c r="Q4" s="35"/>
    </row>
    <row r="5" spans="1:27" s="1" customFormat="1" ht="53.25" customHeight="1" x14ac:dyDescent="0.2">
      <c r="B5" s="17" t="s">
        <v>16</v>
      </c>
      <c r="C5" s="33" t="s">
        <v>17</v>
      </c>
      <c r="D5" s="33"/>
      <c r="F5" s="55"/>
      <c r="G5" s="55"/>
      <c r="H5" s="41"/>
      <c r="I5" s="45"/>
      <c r="J5" s="46"/>
      <c r="K5" s="46"/>
      <c r="L5" s="47"/>
      <c r="N5" s="22" t="s">
        <v>18</v>
      </c>
      <c r="O5" s="33" t="s">
        <v>19</v>
      </c>
      <c r="P5" s="35"/>
      <c r="Q5" s="35"/>
    </row>
    <row r="6" spans="1:27" s="1" customFormat="1" ht="77.25" customHeight="1" x14ac:dyDescent="0.2">
      <c r="F6" s="38"/>
      <c r="G6" s="38"/>
      <c r="H6" s="40"/>
      <c r="I6" s="48"/>
      <c r="J6" s="49"/>
      <c r="K6" s="49"/>
      <c r="L6" s="50"/>
      <c r="N6" s="22" t="s">
        <v>20</v>
      </c>
      <c r="O6" s="33" t="s">
        <v>21</v>
      </c>
      <c r="P6" s="35"/>
      <c r="Q6" s="35"/>
    </row>
    <row r="7" spans="1:27" s="1" customFormat="1" ht="86.25" customHeight="1" x14ac:dyDescent="0.2">
      <c r="B7" s="19" t="s">
        <v>22</v>
      </c>
      <c r="C7" s="34" t="s">
        <v>2</v>
      </c>
      <c r="D7" s="34"/>
      <c r="F7" s="10" t="s">
        <v>23</v>
      </c>
      <c r="G7" s="7" t="s">
        <v>12</v>
      </c>
      <c r="H7" s="7" t="s">
        <v>24</v>
      </c>
      <c r="I7" s="36" t="s">
        <v>25</v>
      </c>
      <c r="J7" s="36"/>
      <c r="K7" s="36"/>
      <c r="L7" s="36"/>
      <c r="N7" s="21" t="s">
        <v>26</v>
      </c>
      <c r="O7" s="33" t="s">
        <v>27</v>
      </c>
      <c r="P7" s="35"/>
      <c r="Q7" s="35"/>
      <c r="AA7" s="1" t="s">
        <v>28</v>
      </c>
    </row>
    <row r="8" spans="1:27" s="1" customFormat="1" ht="81.95" customHeight="1" x14ac:dyDescent="0.2">
      <c r="B8" s="18" t="s">
        <v>29</v>
      </c>
      <c r="C8" s="51" t="s">
        <v>30</v>
      </c>
      <c r="D8" s="52"/>
      <c r="F8" s="10" t="s">
        <v>31</v>
      </c>
      <c r="G8" s="7" t="s">
        <v>32</v>
      </c>
      <c r="H8" s="10" t="s">
        <v>33</v>
      </c>
      <c r="I8" s="36" t="s">
        <v>34</v>
      </c>
      <c r="J8" s="36"/>
      <c r="K8" s="36"/>
      <c r="L8" s="36"/>
      <c r="N8" s="21" t="s">
        <v>35</v>
      </c>
      <c r="O8" s="33" t="s">
        <v>36</v>
      </c>
      <c r="P8" s="35"/>
      <c r="Q8" s="35"/>
    </row>
    <row r="9" spans="1:27" s="1" customFormat="1" ht="56.25" customHeight="1" x14ac:dyDescent="0.2">
      <c r="B9" s="18" t="s">
        <v>37</v>
      </c>
      <c r="C9" s="53" t="s">
        <v>38</v>
      </c>
      <c r="D9" s="54"/>
      <c r="F9" s="37" t="s">
        <v>39</v>
      </c>
      <c r="G9" s="37" t="s">
        <v>33</v>
      </c>
      <c r="H9" s="39" t="s">
        <v>40</v>
      </c>
      <c r="I9" s="33" t="s">
        <v>41</v>
      </c>
      <c r="J9" s="33"/>
      <c r="K9" s="33"/>
      <c r="L9" s="33"/>
      <c r="N9" s="21" t="s">
        <v>42</v>
      </c>
      <c r="O9" s="33" t="s">
        <v>43</v>
      </c>
      <c r="P9" s="35"/>
      <c r="Q9" s="35"/>
    </row>
    <row r="10" spans="1:27" s="1" customFormat="1" ht="22.9" customHeight="1" x14ac:dyDescent="0.2">
      <c r="F10" s="38"/>
      <c r="G10" s="38"/>
      <c r="H10" s="40"/>
      <c r="I10" s="33"/>
      <c r="J10" s="33"/>
      <c r="K10" s="33"/>
      <c r="L10" s="33"/>
      <c r="N10" s="36" t="s">
        <v>44</v>
      </c>
      <c r="O10" s="33" t="s">
        <v>45</v>
      </c>
      <c r="P10" s="33"/>
      <c r="Q10" s="33"/>
    </row>
    <row r="11" spans="1:27" s="1" customFormat="1" ht="39" customHeight="1" x14ac:dyDescent="0.2">
      <c r="N11" s="36"/>
      <c r="O11" s="33"/>
      <c r="P11" s="33"/>
      <c r="Q11" s="33"/>
    </row>
    <row r="12" spans="1:27" s="1" customFormat="1" ht="52.9" customHeight="1" x14ac:dyDescent="0.2">
      <c r="H12" s="11"/>
      <c r="I12" s="11"/>
      <c r="N12" s="21" t="s">
        <v>46</v>
      </c>
      <c r="O12" s="33" t="s">
        <v>47</v>
      </c>
      <c r="P12" s="33"/>
      <c r="Q12" s="33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32" t="s">
        <v>48</v>
      </c>
      <c r="D14" s="32"/>
      <c r="F14" s="24" t="s">
        <v>49</v>
      </c>
      <c r="G14" s="24"/>
      <c r="H14" s="24"/>
      <c r="I14" s="24"/>
      <c r="J14" s="24"/>
      <c r="K14" s="24"/>
      <c r="L14" s="24"/>
      <c r="O14" s="27" t="s">
        <v>50</v>
      </c>
      <c r="P14" s="28"/>
      <c r="Q14" s="28"/>
      <c r="R14" s="28"/>
      <c r="S14" s="28"/>
      <c r="T14" s="28"/>
      <c r="U14" s="29"/>
      <c r="X14" s="30" t="s">
        <v>51</v>
      </c>
      <c r="Y14" s="31"/>
    </row>
    <row r="15" spans="1:27" s="1" customFormat="1" ht="63" customHeight="1" x14ac:dyDescent="0.2">
      <c r="C15" s="5" t="s">
        <v>52</v>
      </c>
      <c r="D15" s="5" t="s">
        <v>53</v>
      </c>
      <c r="F15" s="27" t="s">
        <v>50</v>
      </c>
      <c r="G15" s="28"/>
      <c r="H15" s="28"/>
      <c r="I15" s="28"/>
      <c r="J15" s="28"/>
      <c r="K15" s="28"/>
      <c r="L15" s="29"/>
      <c r="N15" s="6"/>
      <c r="O15" s="26" t="s">
        <v>54</v>
      </c>
      <c r="P15" s="26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25" t="s">
        <v>61</v>
      </c>
      <c r="C16" s="9" t="s">
        <v>62</v>
      </c>
      <c r="D16" s="10">
        <v>1</v>
      </c>
      <c r="E16" s="11"/>
      <c r="F16" s="26" t="s">
        <v>54</v>
      </c>
      <c r="G16" s="26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26" t="s">
        <v>63</v>
      </c>
      <c r="P16" s="26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25"/>
      <c r="C17" s="9" t="s">
        <v>71</v>
      </c>
      <c r="D17" s="10">
        <v>2</v>
      </c>
      <c r="E17" s="11"/>
      <c r="F17" s="26" t="s">
        <v>63</v>
      </c>
      <c r="G17" s="26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24" t="s">
        <v>52</v>
      </c>
      <c r="P17" s="24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25"/>
      <c r="C18" s="9" t="s">
        <v>80</v>
      </c>
      <c r="D18" s="10">
        <v>3</v>
      </c>
      <c r="E18" s="11"/>
      <c r="F18" s="24" t="s">
        <v>52</v>
      </c>
      <c r="G18" s="24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24"/>
      <c r="P18" s="24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25"/>
      <c r="C19" s="9" t="s">
        <v>82</v>
      </c>
      <c r="D19" s="10">
        <v>4</v>
      </c>
      <c r="E19" s="11"/>
      <c r="F19" s="24"/>
      <c r="G19" s="24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25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25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25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25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25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25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5" fitToHeight="2" orientation="landscape" r:id="rId1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showGridLines="0" tabSelected="1" zoomScale="40" zoomScaleNormal="40" zoomScaleSheetLayoutView="90" workbookViewId="0">
      <selection activeCell="B7" sqref="B7:X19"/>
    </sheetView>
  </sheetViews>
  <sheetFormatPr baseColWidth="10" defaultColWidth="0" defaultRowHeight="15" zeroHeight="1" x14ac:dyDescent="0.2"/>
  <cols>
    <col min="1" max="1" width="2.85546875" style="73" customWidth="1"/>
    <col min="2" max="2" width="13.140625" style="73" bestFit="1" customWidth="1"/>
    <col min="3" max="6" width="10.28515625" style="73" bestFit="1" customWidth="1"/>
    <col min="7" max="7" width="44.85546875" style="73" bestFit="1" customWidth="1"/>
    <col min="8" max="8" width="35" style="73" bestFit="1" customWidth="1"/>
    <col min="9" max="12" width="10.28515625" style="73" bestFit="1" customWidth="1"/>
    <col min="13" max="13" width="10.85546875" style="73" bestFit="1" customWidth="1"/>
    <col min="14" max="14" width="39.42578125" style="73" bestFit="1" customWidth="1"/>
    <col min="15" max="18" width="10.28515625" style="73" bestFit="1" customWidth="1"/>
    <col min="19" max="19" width="13.140625" style="73" bestFit="1" customWidth="1"/>
    <col min="20" max="20" width="16" style="73" bestFit="1" customWidth="1"/>
    <col min="21" max="21" width="13.140625" style="79" bestFit="1" customWidth="1"/>
    <col min="22" max="22" width="11.85546875" style="79" bestFit="1" customWidth="1"/>
    <col min="23" max="23" width="26.85546875" style="73" bestFit="1" customWidth="1"/>
    <col min="24" max="24" width="19.28515625" style="73" bestFit="1" customWidth="1"/>
    <col min="25" max="25" width="2.28515625" style="73" customWidth="1"/>
    <col min="26" max="26" width="11.42578125" style="73" hidden="1"/>
    <col min="27" max="28" width="0" style="73" hidden="1"/>
    <col min="29" max="16384" width="11.42578125" style="73" hidden="1"/>
  </cols>
  <sheetData>
    <row r="1" spans="2:28" ht="15.75" customHeight="1" x14ac:dyDescent="0.2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8" ht="104.25" customHeight="1" thickBo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2:28" ht="15.75" customHeight="1" x14ac:dyDescent="0.25">
      <c r="B3" s="57" t="s">
        <v>180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  <c r="W3" s="60" t="s">
        <v>181</v>
      </c>
      <c r="X3" s="61"/>
    </row>
    <row r="4" spans="2:28" ht="15.75" customHeight="1" x14ac:dyDescent="0.25">
      <c r="B4" s="62" t="s">
        <v>184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63"/>
      <c r="W4" s="64" t="s">
        <v>185</v>
      </c>
      <c r="X4" s="65"/>
    </row>
    <row r="5" spans="2:28" ht="15.75" customHeight="1" thickBot="1" x14ac:dyDescent="0.3">
      <c r="B5" s="66" t="s">
        <v>183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/>
      <c r="W5" s="69" t="s">
        <v>182</v>
      </c>
      <c r="X5" s="70">
        <v>45398</v>
      </c>
    </row>
    <row r="6" spans="2:28" ht="15.75" customHeight="1" x14ac:dyDescent="0.2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2:28" ht="35.25" customHeight="1" x14ac:dyDescent="0.2">
      <c r="B7" s="80" t="s">
        <v>118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2:28" s="75" customFormat="1" ht="96" customHeight="1" x14ac:dyDescent="0.2">
      <c r="B8" s="81" t="s">
        <v>119</v>
      </c>
      <c r="C8" s="81" t="s">
        <v>120</v>
      </c>
      <c r="D8" s="81" t="s">
        <v>121</v>
      </c>
      <c r="E8" s="81" t="s">
        <v>122</v>
      </c>
      <c r="F8" s="81" t="s">
        <v>123</v>
      </c>
      <c r="G8" s="81" t="s">
        <v>124</v>
      </c>
      <c r="H8" s="81" t="s">
        <v>125</v>
      </c>
      <c r="I8" s="81" t="s">
        <v>61</v>
      </c>
      <c r="J8" s="81" t="s">
        <v>50</v>
      </c>
      <c r="K8" s="81" t="s">
        <v>60</v>
      </c>
      <c r="L8" s="81" t="s">
        <v>52</v>
      </c>
      <c r="M8" s="81" t="s">
        <v>99</v>
      </c>
      <c r="N8" s="81" t="s">
        <v>126</v>
      </c>
      <c r="O8" s="82" t="s">
        <v>127</v>
      </c>
      <c r="P8" s="82"/>
      <c r="Q8" s="82"/>
      <c r="R8" s="82"/>
      <c r="S8" s="81" t="s">
        <v>87</v>
      </c>
      <c r="T8" s="81" t="s">
        <v>88</v>
      </c>
      <c r="U8" s="81" t="s">
        <v>128</v>
      </c>
      <c r="V8" s="81" t="s">
        <v>129</v>
      </c>
      <c r="W8" s="82" t="s">
        <v>130</v>
      </c>
      <c r="X8" s="82"/>
    </row>
    <row r="9" spans="2:28" s="75" customFormat="1" ht="96" customHeight="1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3" t="s">
        <v>61</v>
      </c>
      <c r="P9" s="83" t="s">
        <v>50</v>
      </c>
      <c r="Q9" s="83" t="s">
        <v>60</v>
      </c>
      <c r="R9" s="83" t="s">
        <v>52</v>
      </c>
      <c r="S9" s="81"/>
      <c r="T9" s="81"/>
      <c r="U9" s="81"/>
      <c r="V9" s="81"/>
      <c r="W9" s="84" t="s">
        <v>131</v>
      </c>
      <c r="X9" s="84" t="s">
        <v>132</v>
      </c>
      <c r="Y9" s="76"/>
    </row>
    <row r="10" spans="2:28" s="78" customFormat="1" ht="96" customHeight="1" x14ac:dyDescent="0.2">
      <c r="B10" s="83" t="s">
        <v>133</v>
      </c>
      <c r="C10" s="83" t="s">
        <v>134</v>
      </c>
      <c r="D10" s="83" t="s">
        <v>134</v>
      </c>
      <c r="E10" s="83" t="s">
        <v>134</v>
      </c>
      <c r="F10" s="83" t="s">
        <v>134</v>
      </c>
      <c r="G10" s="83" t="s">
        <v>135</v>
      </c>
      <c r="H10" s="83" t="s">
        <v>135</v>
      </c>
      <c r="I10" s="83" t="s">
        <v>134</v>
      </c>
      <c r="J10" s="83" t="s">
        <v>134</v>
      </c>
      <c r="K10" s="83" t="s">
        <v>136</v>
      </c>
      <c r="L10" s="83" t="s">
        <v>136</v>
      </c>
      <c r="M10" s="83" t="s">
        <v>134</v>
      </c>
      <c r="N10" s="83" t="s">
        <v>135</v>
      </c>
      <c r="O10" s="83" t="s">
        <v>134</v>
      </c>
      <c r="P10" s="83" t="s">
        <v>134</v>
      </c>
      <c r="Q10" s="83" t="s">
        <v>136</v>
      </c>
      <c r="R10" s="83" t="s">
        <v>136</v>
      </c>
      <c r="S10" s="83" t="s">
        <v>134</v>
      </c>
      <c r="T10" s="83" t="s">
        <v>134</v>
      </c>
      <c r="U10" s="83" t="s">
        <v>135</v>
      </c>
      <c r="V10" s="83" t="s">
        <v>135</v>
      </c>
      <c r="W10" s="83" t="s">
        <v>135</v>
      </c>
      <c r="X10" s="83" t="s">
        <v>135</v>
      </c>
      <c r="Y10" s="77"/>
    </row>
    <row r="11" spans="2:28" ht="96" customHeight="1" x14ac:dyDescent="0.2">
      <c r="B11" s="85">
        <v>1</v>
      </c>
      <c r="C11" s="86" t="s">
        <v>8</v>
      </c>
      <c r="D11" s="86" t="s">
        <v>37</v>
      </c>
      <c r="E11" s="86" t="s">
        <v>39</v>
      </c>
      <c r="F11" s="86" t="s">
        <v>35</v>
      </c>
      <c r="G11" s="87" t="s">
        <v>137</v>
      </c>
      <c r="H11" s="87" t="s">
        <v>138</v>
      </c>
      <c r="I11" s="86" t="s">
        <v>103</v>
      </c>
      <c r="J11" s="86" t="s">
        <v>104</v>
      </c>
      <c r="K11" s="86">
        <f t="shared" ref="K11" si="0">IFERROR(MID(I11,1,1)+MID(J11,1,1),"")</f>
        <v>4</v>
      </c>
      <c r="L11" s="86" t="str">
        <f>IF(K11="","",IF(OR(K11=2,K11=3,K11=4),'TABLAS VALORACIÓN'!$Y$19,IF(K11=5,'TABLAS VALORACIÓN'!$Y$18,IF(OR(K11=6,K11=7),'TABLAS VALORACIÓN'!$Y$17,IF(OR(K11=8,K11=9,K11=10),'TABLAS VALORACIÓN'!$Y$16)))))</f>
        <v>Riesgo Bajo</v>
      </c>
      <c r="M11" s="88" t="s">
        <v>94</v>
      </c>
      <c r="N11" s="88" t="s">
        <v>139</v>
      </c>
      <c r="O11" s="86" t="s">
        <v>100</v>
      </c>
      <c r="P11" s="86" t="s">
        <v>104</v>
      </c>
      <c r="Q11" s="86">
        <f>IFERROR(MID(O11,1,1)+MID(P11,1,1),"")</f>
        <v>3</v>
      </c>
      <c r="R11" s="86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86" t="s">
        <v>90</v>
      </c>
      <c r="T11" s="88" t="s">
        <v>91</v>
      </c>
      <c r="U11" s="89" t="s">
        <v>140</v>
      </c>
      <c r="V11" s="89" t="s">
        <v>141</v>
      </c>
      <c r="W11" s="88" t="s">
        <v>142</v>
      </c>
      <c r="X11" s="88" t="s">
        <v>143</v>
      </c>
      <c r="Y11" s="56"/>
      <c r="Z11" s="56"/>
      <c r="AA11" s="56"/>
      <c r="AB11" s="56"/>
    </row>
    <row r="12" spans="2:28" ht="96" customHeight="1" x14ac:dyDescent="0.2">
      <c r="B12" s="90">
        <v>2</v>
      </c>
      <c r="C12" s="91" t="s">
        <v>8</v>
      </c>
      <c r="D12" s="91" t="s">
        <v>37</v>
      </c>
      <c r="E12" s="91" t="s">
        <v>23</v>
      </c>
      <c r="F12" s="91" t="s">
        <v>144</v>
      </c>
      <c r="G12" s="92" t="s">
        <v>145</v>
      </c>
      <c r="H12" s="92" t="s">
        <v>146</v>
      </c>
      <c r="I12" s="91" t="s">
        <v>103</v>
      </c>
      <c r="J12" s="91" t="s">
        <v>106</v>
      </c>
      <c r="K12" s="91">
        <f t="shared" ref="K12:K17" si="1">IFERROR(MID(I12,1,1)+MID(J12,1,1),"")</f>
        <v>5</v>
      </c>
      <c r="L12" s="91" t="str">
        <f>IF(K12="","",IF(OR(K12=2,K12=3,K12=4),'TABLAS VALORACIÓN'!$Y$19,IF(K12=5,'TABLAS VALORACIÓN'!$Y$18,IF(OR(K12=6,K12=7),'TABLAS VALORACIÓN'!$Y$17,IF(OR(K12=8,K12=9,K12=10),'TABLAS VALORACIÓN'!$Y$16)))))</f>
        <v>Riesgo Medio</v>
      </c>
      <c r="M12" s="93" t="s">
        <v>93</v>
      </c>
      <c r="N12" s="93" t="s">
        <v>147</v>
      </c>
      <c r="O12" s="91" t="s">
        <v>100</v>
      </c>
      <c r="P12" s="91" t="s">
        <v>106</v>
      </c>
      <c r="Q12" s="91">
        <f t="shared" ref="Q12:Q17" si="2">IFERROR(MID(O12,1,1)+MID(P12,1,1),"")</f>
        <v>4</v>
      </c>
      <c r="R12" s="91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91" t="s">
        <v>148</v>
      </c>
      <c r="T12" s="93" t="s">
        <v>149</v>
      </c>
      <c r="U12" s="94" t="s">
        <v>150</v>
      </c>
      <c r="V12" s="94" t="s">
        <v>151</v>
      </c>
      <c r="W12" s="93" t="s">
        <v>152</v>
      </c>
      <c r="X12" s="93" t="s">
        <v>153</v>
      </c>
      <c r="Y12" s="56"/>
      <c r="Z12" s="56"/>
      <c r="AA12" s="56"/>
      <c r="AB12" s="56"/>
    </row>
    <row r="13" spans="2:28" ht="96" customHeight="1" x14ac:dyDescent="0.2">
      <c r="B13" s="90">
        <v>3</v>
      </c>
      <c r="C13" s="91" t="s">
        <v>16</v>
      </c>
      <c r="D13" s="91" t="s">
        <v>37</v>
      </c>
      <c r="E13" s="91" t="s">
        <v>39</v>
      </c>
      <c r="F13" s="91" t="s">
        <v>154</v>
      </c>
      <c r="G13" s="92" t="s">
        <v>155</v>
      </c>
      <c r="H13" s="92" t="s">
        <v>156</v>
      </c>
      <c r="I13" s="91" t="s">
        <v>103</v>
      </c>
      <c r="J13" s="91" t="s">
        <v>106</v>
      </c>
      <c r="K13" s="91">
        <f t="shared" si="1"/>
        <v>5</v>
      </c>
      <c r="L13" s="91" t="str">
        <f>IF(K13="","",IF(OR(K13=2,K13=3,K13=4),'TABLAS VALORACIÓN'!$Y$19,IF(K13=5,'TABLAS VALORACIÓN'!$Y$18,IF(OR(K13=6,K13=7),'TABLAS VALORACIÓN'!$Y$17,IF(OR(K13=8,K13=9,K13=10),'TABLAS VALORACIÓN'!$Y$16)))))</f>
        <v>Riesgo Medio</v>
      </c>
      <c r="M13" s="93" t="s">
        <v>93</v>
      </c>
      <c r="N13" s="93" t="s">
        <v>157</v>
      </c>
      <c r="O13" s="91" t="s">
        <v>100</v>
      </c>
      <c r="P13" s="91" t="s">
        <v>104</v>
      </c>
      <c r="Q13" s="91">
        <f t="shared" si="2"/>
        <v>3</v>
      </c>
      <c r="R13" s="91" t="str">
        <f>IF(Q13="","",IF(OR(Q13=2,Q13=3,Q13=4),'TABLAS VALORACIÓN'!$Y$19,IF(Q13=5,'TABLAS VALORACIÓN'!$Y$18,IF(OR(Q13=6,Q13=7),'TABLAS VALORACIÓN'!$Y$17,IF(OR(Q13=8,Q13=9,Q13=10),'TABLAS VALORACIÓN'!$Y$16)))))</f>
        <v>Riesgo Bajo</v>
      </c>
      <c r="S13" s="91" t="s">
        <v>158</v>
      </c>
      <c r="T13" s="93" t="s">
        <v>159</v>
      </c>
      <c r="U13" s="94" t="s">
        <v>160</v>
      </c>
      <c r="V13" s="94" t="s">
        <v>141</v>
      </c>
      <c r="W13" s="93" t="s">
        <v>161</v>
      </c>
      <c r="X13" s="93" t="s">
        <v>162</v>
      </c>
      <c r="Y13" s="56"/>
      <c r="Z13" s="56"/>
      <c r="AA13" s="56"/>
      <c r="AB13" s="56"/>
    </row>
    <row r="14" spans="2:28" ht="96" customHeight="1" x14ac:dyDescent="0.2">
      <c r="B14" s="90">
        <v>4</v>
      </c>
      <c r="C14" s="91" t="s">
        <v>8</v>
      </c>
      <c r="D14" s="91" t="s">
        <v>37</v>
      </c>
      <c r="E14" s="91" t="s">
        <v>39</v>
      </c>
      <c r="F14" s="91" t="s">
        <v>154</v>
      </c>
      <c r="G14" s="92" t="s">
        <v>163</v>
      </c>
      <c r="H14" s="92" t="s">
        <v>164</v>
      </c>
      <c r="I14" s="91" t="s">
        <v>103</v>
      </c>
      <c r="J14" s="91" t="s">
        <v>104</v>
      </c>
      <c r="K14" s="91">
        <f t="shared" si="1"/>
        <v>4</v>
      </c>
      <c r="L14" s="91" t="str">
        <f>IF(K14="","",IF(OR(K14=2,K14=3,K14=4),'TABLAS VALORACIÓN'!$Y$19,IF(K14=5,'TABLAS VALORACIÓN'!$Y$18,IF(OR(K14=6,K14=7),'TABLAS VALORACIÓN'!$Y$17,IF(OR(K14=8,K14=9,K14=10),'TABLAS VALORACIÓN'!$Y$16)))))</f>
        <v>Riesgo Bajo</v>
      </c>
      <c r="M14" s="93" t="s">
        <v>94</v>
      </c>
      <c r="N14" s="93" t="s">
        <v>165</v>
      </c>
      <c r="O14" s="91" t="s">
        <v>103</v>
      </c>
      <c r="P14" s="91" t="s">
        <v>104</v>
      </c>
      <c r="Q14" s="91">
        <f t="shared" si="2"/>
        <v>4</v>
      </c>
      <c r="R14" s="91" t="str">
        <f>IF(Q14="","",IF(OR(Q14=2,Q14=3,Q14=4),'TABLAS VALORACIÓN'!$Y$19,IF(Q14=5,'TABLAS VALORACIÓN'!$Y$18,IF(OR(Q14=6,Q14=7),'TABLAS VALORACIÓN'!$Y$17,IF(OR(Q14=8,Q14=9,Q14=10),'TABLAS VALORACIÓN'!$Y$16)))))</f>
        <v>Riesgo Bajo</v>
      </c>
      <c r="S14" s="91" t="s">
        <v>90</v>
      </c>
      <c r="T14" s="93" t="s">
        <v>166</v>
      </c>
      <c r="U14" s="94" t="s">
        <v>160</v>
      </c>
      <c r="V14" s="94" t="s">
        <v>141</v>
      </c>
      <c r="W14" s="93" t="s">
        <v>167</v>
      </c>
      <c r="X14" s="93" t="s">
        <v>168</v>
      </c>
      <c r="Y14" s="56"/>
      <c r="Z14" s="56"/>
      <c r="AA14" s="56"/>
      <c r="AB14" s="56"/>
    </row>
    <row r="15" spans="2:28" ht="96" customHeight="1" x14ac:dyDescent="0.2">
      <c r="B15" s="90">
        <v>5</v>
      </c>
      <c r="C15" s="91" t="s">
        <v>16</v>
      </c>
      <c r="D15" s="91" t="s">
        <v>37</v>
      </c>
      <c r="E15" s="91" t="s">
        <v>39</v>
      </c>
      <c r="F15" s="91" t="s">
        <v>18</v>
      </c>
      <c r="G15" s="92" t="s">
        <v>169</v>
      </c>
      <c r="H15" s="92" t="s">
        <v>164</v>
      </c>
      <c r="I15" s="91" t="s">
        <v>103</v>
      </c>
      <c r="J15" s="91" t="s">
        <v>104</v>
      </c>
      <c r="K15" s="91">
        <v>4</v>
      </c>
      <c r="L15" s="91" t="str">
        <f>IF(K15="","",IF(OR(K15=2,K15=3,K15=4),'TABLAS VALORACIÓN'!$Y$19,IF(K15=5,'TABLAS VALORACIÓN'!$Y$18,IF(OR(K15=6,K15=7),'TABLAS VALORACIÓN'!$Y$17,IF(OR(K15=8,K15=9,K15=10),'TABLAS VALORACIÓN'!$Y$16)))))</f>
        <v>Riesgo Bajo</v>
      </c>
      <c r="M15" s="93" t="s">
        <v>91</v>
      </c>
      <c r="N15" s="93" t="s">
        <v>165</v>
      </c>
      <c r="O15" s="91" t="s">
        <v>103</v>
      </c>
      <c r="P15" s="91" t="s">
        <v>104</v>
      </c>
      <c r="Q15" s="91">
        <v>4</v>
      </c>
      <c r="R15" s="91" t="str">
        <f>IF(Q15="","",IF(OR(Q15=2,Q15=3,Q15=4),'TABLAS VALORACIÓN'!$Y$19,IF(Q15=5,'TABLAS VALORACIÓN'!$Y$18,IF(OR(Q15=6,Q15=7),'TABLAS VALORACIÓN'!$Y$17,IF(OR(Q15=8,Q15=9,Q15=10),'TABLAS VALORACIÓN'!$Y$16)))))</f>
        <v>Riesgo Bajo</v>
      </c>
      <c r="S15" s="91" t="s">
        <v>90</v>
      </c>
      <c r="T15" s="93" t="s">
        <v>166</v>
      </c>
      <c r="U15" s="94" t="s">
        <v>160</v>
      </c>
      <c r="V15" s="94" t="s">
        <v>141</v>
      </c>
      <c r="W15" s="93" t="s">
        <v>167</v>
      </c>
      <c r="X15" s="93" t="s">
        <v>168</v>
      </c>
      <c r="Y15" s="56"/>
      <c r="Z15" s="56"/>
      <c r="AA15" s="56"/>
      <c r="AB15" s="56"/>
    </row>
    <row r="16" spans="2:28" ht="96" customHeight="1" x14ac:dyDescent="0.2">
      <c r="B16" s="90">
        <v>6</v>
      </c>
      <c r="C16" s="91" t="s">
        <v>16</v>
      </c>
      <c r="D16" s="91" t="s">
        <v>37</v>
      </c>
      <c r="E16" s="91" t="s">
        <v>39</v>
      </c>
      <c r="F16" s="91" t="s">
        <v>18</v>
      </c>
      <c r="G16" s="92" t="s">
        <v>170</v>
      </c>
      <c r="H16" s="92" t="s">
        <v>164</v>
      </c>
      <c r="I16" s="91" t="s">
        <v>103</v>
      </c>
      <c r="J16" s="91" t="s">
        <v>104</v>
      </c>
      <c r="K16" s="91">
        <f t="shared" si="1"/>
        <v>4</v>
      </c>
      <c r="L16" s="91" t="str">
        <f>IF(K16="","",IF(OR(K16=2,K16=3,K16=4),'TABLAS VALORACIÓN'!$Y$19,IF(K16=5,'TABLAS VALORACIÓN'!$Y$18,IF(OR(K16=6,K16=7),'TABLAS VALORACIÓN'!$Y$17,IF(OR(K16=8,K16=9,K16=10),'TABLAS VALORACIÓN'!$Y$16)))))</f>
        <v>Riesgo Bajo</v>
      </c>
      <c r="M16" s="93" t="s">
        <v>94</v>
      </c>
      <c r="N16" s="93" t="s">
        <v>171</v>
      </c>
      <c r="O16" s="91" t="s">
        <v>103</v>
      </c>
      <c r="P16" s="91" t="s">
        <v>104</v>
      </c>
      <c r="Q16" s="91">
        <f t="shared" si="2"/>
        <v>4</v>
      </c>
      <c r="R16" s="91" t="str">
        <f>IF(Q16="","",IF(OR(Q16=2,Q16=3,Q16=4),'TABLAS VALORACIÓN'!$Y$19,IF(Q16=5,'TABLAS VALORACIÓN'!$Y$18,IF(OR(Q16=6,Q16=7),'TABLAS VALORACIÓN'!$Y$17,IF(OR(Q16=8,Q16=9,Q16=10),'TABLAS VALORACIÓN'!$Y$16)))))</f>
        <v>Riesgo Bajo</v>
      </c>
      <c r="S16" s="91" t="s">
        <v>90</v>
      </c>
      <c r="T16" s="93" t="s">
        <v>166</v>
      </c>
      <c r="U16" s="94" t="s">
        <v>160</v>
      </c>
      <c r="V16" s="94" t="s">
        <v>141</v>
      </c>
      <c r="W16" s="93" t="s">
        <v>167</v>
      </c>
      <c r="X16" s="93" t="s">
        <v>168</v>
      </c>
      <c r="Y16" s="56"/>
      <c r="Z16" s="56"/>
      <c r="AA16" s="56"/>
      <c r="AB16" s="56"/>
    </row>
    <row r="17" spans="2:28" ht="96" customHeight="1" x14ac:dyDescent="0.2">
      <c r="B17" s="90">
        <v>7</v>
      </c>
      <c r="C17" s="91" t="s">
        <v>8</v>
      </c>
      <c r="D17" s="91" t="s">
        <v>37</v>
      </c>
      <c r="E17" s="91" t="s">
        <v>39</v>
      </c>
      <c r="F17" s="91" t="s">
        <v>20</v>
      </c>
      <c r="G17" s="92" t="s">
        <v>172</v>
      </c>
      <c r="H17" s="92" t="s">
        <v>173</v>
      </c>
      <c r="I17" s="91" t="s">
        <v>100</v>
      </c>
      <c r="J17" s="91" t="s">
        <v>106</v>
      </c>
      <c r="K17" s="91">
        <f t="shared" si="1"/>
        <v>4</v>
      </c>
      <c r="L17" s="91" t="str">
        <f>IF(K17="","",IF(OR(K17=2,K17=3,K17=4),'TABLAS VALORACIÓN'!$Y$19,IF(K17=5,'TABLAS VALORACIÓN'!$Y$18,IF(OR(K17=6,K17=7),'TABLAS VALORACIÓN'!$Y$17,IF(OR(K17=8,K17=9,K17=10),'TABLAS VALORACIÓN'!$Y$16)))))</f>
        <v>Riesgo Bajo</v>
      </c>
      <c r="M17" s="93" t="s">
        <v>91</v>
      </c>
      <c r="N17" s="93" t="s">
        <v>174</v>
      </c>
      <c r="O17" s="91" t="s">
        <v>100</v>
      </c>
      <c r="P17" s="91" t="s">
        <v>104</v>
      </c>
      <c r="Q17" s="91">
        <f t="shared" si="2"/>
        <v>3</v>
      </c>
      <c r="R17" s="91" t="str">
        <f>IF(Q17="","",IF(OR(Q17=2,Q17=3,Q17=4),'TABLAS VALORACIÓN'!$Y$19,IF(Q17=5,'TABLAS VALORACIÓN'!$Y$18,IF(OR(Q17=6,Q17=7),'TABLAS VALORACIÓN'!$Y$17,IF(OR(Q17=8,Q17=9,Q17=10),'TABLAS VALORACIÓN'!$Y$16)))))</f>
        <v>Riesgo Bajo</v>
      </c>
      <c r="S17" s="91" t="s">
        <v>90</v>
      </c>
      <c r="T17" s="93" t="s">
        <v>166</v>
      </c>
      <c r="U17" s="94" t="s">
        <v>175</v>
      </c>
      <c r="V17" s="94" t="s">
        <v>141</v>
      </c>
      <c r="W17" s="93" t="s">
        <v>167</v>
      </c>
      <c r="X17" s="93" t="s">
        <v>168</v>
      </c>
      <c r="Y17" s="56"/>
      <c r="Z17" s="56"/>
      <c r="AA17" s="56"/>
      <c r="AB17" s="56"/>
    </row>
    <row r="18" spans="2:28" ht="96" customHeight="1" x14ac:dyDescent="0.2">
      <c r="B18" s="90">
        <v>8</v>
      </c>
      <c r="C18" s="91" t="s">
        <v>8</v>
      </c>
      <c r="D18" s="91" t="s">
        <v>37</v>
      </c>
      <c r="E18" s="91" t="s">
        <v>39</v>
      </c>
      <c r="F18" s="91" t="s">
        <v>20</v>
      </c>
      <c r="G18" s="92" t="s">
        <v>176</v>
      </c>
      <c r="H18" s="92" t="s">
        <v>177</v>
      </c>
      <c r="I18" s="91" t="s">
        <v>105</v>
      </c>
      <c r="J18" s="91" t="s">
        <v>106</v>
      </c>
      <c r="K18" s="91">
        <f t="shared" ref="K18" si="3">IFERROR(MID(I18,1,1)+MID(J18,1,1),"")</f>
        <v>6</v>
      </c>
      <c r="L18" s="91" t="str">
        <f>IF(K18="","",IF(OR(K18=2,K18=3,K18=4),'TABLAS VALORACIÓN'!$Y$19,IF(K18=5,'TABLAS VALORACIÓN'!$Y$18,IF(OR(K18=6,K18=7),'TABLAS VALORACIÓN'!$Y$17,IF(OR(K18=8,K18=9,K18=10),'TABLAS VALORACIÓN'!$Y$16)))))</f>
        <v>Riesgo Alto</v>
      </c>
      <c r="M18" s="93" t="s">
        <v>94</v>
      </c>
      <c r="N18" s="93" t="s">
        <v>178</v>
      </c>
      <c r="O18" s="91" t="s">
        <v>100</v>
      </c>
      <c r="P18" s="91" t="s">
        <v>104</v>
      </c>
      <c r="Q18" s="91">
        <f t="shared" ref="Q18" si="4">IFERROR(MID(O18,1,1)+MID(P18,1,1),"")</f>
        <v>3</v>
      </c>
      <c r="R18" s="91" t="str">
        <f>IF(Q18="","",IF(OR(Q18=2,Q18=3,Q18=4),'TABLAS VALORACIÓN'!$Y$19,IF(Q18=5,'TABLAS VALORACIÓN'!$Y$18,IF(OR(Q18=6,Q18=7),'TABLAS VALORACIÓN'!$Y$17,IF(OR(Q18=8,Q18=9,Q18=10),'TABLAS VALORACIÓN'!$Y$16)))))</f>
        <v>Riesgo Bajo</v>
      </c>
      <c r="S18" s="91" t="s">
        <v>90</v>
      </c>
      <c r="T18" s="93" t="s">
        <v>166</v>
      </c>
      <c r="U18" s="94" t="s">
        <v>175</v>
      </c>
      <c r="V18" s="94" t="s">
        <v>141</v>
      </c>
      <c r="W18" s="93" t="s">
        <v>167</v>
      </c>
      <c r="X18" s="93" t="s">
        <v>162</v>
      </c>
    </row>
    <row r="19" spans="2:28" ht="96" customHeight="1" x14ac:dyDescent="0.2">
      <c r="B19" s="90">
        <v>8</v>
      </c>
      <c r="C19" s="91" t="s">
        <v>8</v>
      </c>
      <c r="D19" s="91" t="s">
        <v>37</v>
      </c>
      <c r="E19" s="91" t="s">
        <v>39</v>
      </c>
      <c r="F19" s="91" t="s">
        <v>20</v>
      </c>
      <c r="G19" s="92" t="s">
        <v>179</v>
      </c>
      <c r="H19" s="92" t="s">
        <v>177</v>
      </c>
      <c r="I19" s="91" t="s">
        <v>105</v>
      </c>
      <c r="J19" s="91" t="s">
        <v>106</v>
      </c>
      <c r="K19" s="91">
        <f t="shared" ref="K19" si="5">IFERROR(MID(I19,1,1)+MID(J19,1,1),"")</f>
        <v>6</v>
      </c>
      <c r="L19" s="91" t="str">
        <f>IF(K19="","",IF(OR(K19=2,K19=3,K19=4),'TABLAS VALORACIÓN'!$Y$19,IF(K19=5,'TABLAS VALORACIÓN'!$Y$18,IF(OR(K19=6,K19=7),'TABLAS VALORACIÓN'!$Y$17,IF(OR(K19=8,K19=9,K19=10),'TABLAS VALORACIÓN'!$Y$16)))))</f>
        <v>Riesgo Alto</v>
      </c>
      <c r="M19" s="93" t="s">
        <v>94</v>
      </c>
      <c r="N19" s="93" t="s">
        <v>178</v>
      </c>
      <c r="O19" s="91" t="s">
        <v>103</v>
      </c>
      <c r="P19" s="91" t="s">
        <v>104</v>
      </c>
      <c r="Q19" s="91">
        <f t="shared" ref="Q19" si="6">IFERROR(MID(O19,1,1)+MID(P19,1,1),"")</f>
        <v>4</v>
      </c>
      <c r="R19" s="91" t="str">
        <f>IF(Q19="","",IF(OR(Q19=2,Q19=3,Q19=4),'TABLAS VALORACIÓN'!$Y$19,IF(Q19=5,'TABLAS VALORACIÓN'!$Y$18,IF(OR(Q19=6,Q19=7),'TABLAS VALORACIÓN'!$Y$17,IF(OR(Q19=8,Q19=9,Q19=10),'TABLAS VALORACIÓN'!$Y$16)))))</f>
        <v>Riesgo Bajo</v>
      </c>
      <c r="S19" s="91" t="s">
        <v>90</v>
      </c>
      <c r="T19" s="93" t="s">
        <v>166</v>
      </c>
      <c r="U19" s="94" t="s">
        <v>175</v>
      </c>
      <c r="V19" s="94" t="s">
        <v>141</v>
      </c>
      <c r="W19" s="93" t="s">
        <v>167</v>
      </c>
      <c r="X19" s="93" t="s">
        <v>162</v>
      </c>
    </row>
    <row r="20" spans="2:28" x14ac:dyDescent="0.2"/>
  </sheetData>
  <sheetProtection algorithmName="SHA-512" hashValue="S55YXmgip3PAtYjYasZ1okyH4CjtnjSSYBpQbYo26UVOAqLeHsD2pFUY13hZBnmKAj1NtCjlKiAilV2s1n0MPA==" saltValue="mjPtLXvJmfpilAJpf/CPZQ==" spinCount="100000" sheet="1" objects="1" scenarios="1"/>
  <mergeCells count="26">
    <mergeCell ref="W3:X3"/>
    <mergeCell ref="W4:X4"/>
    <mergeCell ref="B3:V3"/>
    <mergeCell ref="B4:V4"/>
    <mergeCell ref="B5:V5"/>
    <mergeCell ref="W8:X8"/>
    <mergeCell ref="I8:I9"/>
    <mergeCell ref="S8:S9"/>
    <mergeCell ref="T8:T9"/>
    <mergeCell ref="U8:U9"/>
    <mergeCell ref="V8:V9"/>
    <mergeCell ref="N8:N9"/>
    <mergeCell ref="B1:X1"/>
    <mergeCell ref="O8:R8"/>
    <mergeCell ref="B8:B9"/>
    <mergeCell ref="C8:C9"/>
    <mergeCell ref="D8:D9"/>
    <mergeCell ref="E8:E9"/>
    <mergeCell ref="F8:F9"/>
    <mergeCell ref="G8:G9"/>
    <mergeCell ref="H8:H9"/>
    <mergeCell ref="J8:J9"/>
    <mergeCell ref="K8:K9"/>
    <mergeCell ref="L8:L9"/>
    <mergeCell ref="B7:X7"/>
    <mergeCell ref="M8:M9"/>
  </mergeCells>
  <conditionalFormatting sqref="K11:K19 Q11:Q19">
    <cfRule type="cellIs" dxfId="15" priority="3" operator="between">
      <formula>8</formula>
      <formula>10</formula>
    </cfRule>
    <cfRule type="cellIs" dxfId="14" priority="4" operator="between">
      <formula>6</formula>
      <formula>7</formula>
    </cfRule>
    <cfRule type="cellIs" dxfId="13" priority="5" operator="equal">
      <formula>5</formula>
    </cfRule>
    <cfRule type="cellIs" dxfId="12" priority="6" operator="between">
      <formula>0</formula>
      <formula>1</formula>
    </cfRule>
    <cfRule type="cellIs" dxfId="11" priority="7" operator="between">
      <formula>2</formula>
      <formula>4</formula>
    </cfRule>
  </conditionalFormatting>
  <conditionalFormatting sqref="L11:L19 R11:R19">
    <cfRule type="expression" dxfId="10" priority="8">
      <formula>K11=10</formula>
    </cfRule>
    <cfRule type="expression" dxfId="9" priority="9">
      <formula>K11=9</formula>
    </cfRule>
    <cfRule type="expression" dxfId="8" priority="10">
      <formula>K11=7</formula>
    </cfRule>
    <cfRule type="expression" dxfId="7" priority="11">
      <formula>K11=4</formula>
    </cfRule>
    <cfRule type="expression" dxfId="6" priority="12">
      <formula>K11=3</formula>
    </cfRule>
    <cfRule type="expression" dxfId="5" priority="13">
      <formula>K11=8</formula>
    </cfRule>
    <cfRule type="expression" dxfId="4" priority="14">
      <formula>K11=6</formula>
    </cfRule>
    <cfRule type="expression" dxfId="3" priority="15">
      <formula>K11=5</formula>
    </cfRule>
    <cfRule type="expression" dxfId="2" priority="16">
      <formula>K11=2</formula>
    </cfRule>
  </conditionalFormatting>
  <dataValidations count="6">
    <dataValidation type="list" allowBlank="1" showInputMessage="1" showErrorMessage="1" sqref="F20:F1048576" xr:uid="{00000000-0002-0000-0100-000000000000}">
      <formula1>TIPO</formula1>
    </dataValidation>
    <dataValidation type="list" allowBlank="1" showInputMessage="1" showErrorMessage="1" sqref="C11:C1048576" xr:uid="{00000000-0002-0000-0100-000001000000}">
      <formula1>CLASE</formula1>
    </dataValidation>
    <dataValidation type="list" allowBlank="1" showInputMessage="1" showErrorMessage="1" sqref="D11:D1048576" xr:uid="{00000000-0002-0000-0100-000002000000}">
      <formula1>FUENTE</formula1>
    </dataValidation>
    <dataValidation type="list" allowBlank="1" showInputMessage="1" showErrorMessage="1" sqref="E20:E1048576" xr:uid="{00000000-0002-0000-0100-000003000000}">
      <formula1>ETAPA</formula1>
    </dataValidation>
    <dataValidation type="list" allowBlank="1" showInputMessage="1" showErrorMessage="1" sqref="I11:I1048576 O11:O1048576" xr:uid="{00000000-0002-0000-0100-000005000000}">
      <formula1>PROBABILIDAD</formula1>
    </dataValidation>
    <dataValidation type="list" allowBlank="1" showInputMessage="1" showErrorMessage="1" sqref="J11:J1048576 P11:P1048576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1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S11:S19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E11:E19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F11:F19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T11:T19 M11:M19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167DDF-A3C7-42B2-B1E2-C3320A1045A4}"/>
</file>

<file path=customXml/itemProps2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7AC09-6738-4F5B-A44B-82F817DC1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Mauricio Fernando Rey Hoyos</cp:lastModifiedBy>
  <cp:revision/>
  <dcterms:created xsi:type="dcterms:W3CDTF">2015-03-24T20:09:23Z</dcterms:created>
  <dcterms:modified xsi:type="dcterms:W3CDTF">2024-04-18T16:48:01Z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</Properties>
</file>