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uarez2\Downloads\"/>
    </mc:Choice>
  </mc:AlternateContent>
  <xr:revisionPtr revIDLastSave="0" documentId="8_{2AD22CDD-A2B1-4004-82FA-E28A02744398}" xr6:coauthVersionLast="47" xr6:coauthVersionMax="47" xr10:uidLastSave="{00000000-0000-0000-0000-000000000000}"/>
  <bookViews>
    <workbookView xWindow="-108" yWindow="-108" windowWidth="23256" windowHeight="12576" activeTab="2" xr2:uid="{7E72D672-AE4B-4D30-91CD-D0B779A04B24}"/>
  </bookViews>
  <sheets>
    <sheet name="cronograma" sheetId="1" r:id="rId1"/>
    <sheet name="proveedores presentados " sheetId="6" r:id="rId2"/>
    <sheet name="Proveedores por segmento" sheetId="7" r:id="rId3"/>
    <sheet name="Verificación técnica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7" l="1"/>
  <c r="E20" i="7"/>
  <c r="E15" i="7"/>
  <c r="E12" i="7"/>
  <c r="E7" i="7"/>
  <c r="E2" i="7"/>
  <c r="G21" i="6"/>
  <c r="D21" i="6"/>
  <c r="H20" i="6"/>
  <c r="I20" i="6" s="1"/>
  <c r="H19" i="6"/>
  <c r="I19" i="6" s="1"/>
  <c r="H18" i="6"/>
  <c r="I18" i="6" s="1"/>
  <c r="H17" i="6"/>
  <c r="I17" i="6" s="1"/>
  <c r="H16" i="6"/>
  <c r="I16" i="6" s="1"/>
  <c r="H15" i="6"/>
  <c r="I15" i="6" s="1"/>
  <c r="H14" i="6"/>
  <c r="I14" i="6" s="1"/>
  <c r="H13" i="6"/>
  <c r="I13" i="6" s="1"/>
  <c r="H12" i="6"/>
  <c r="I12" i="6" s="1"/>
  <c r="H11" i="6"/>
  <c r="I11" i="6" s="1"/>
  <c r="H10" i="6"/>
  <c r="I10" i="6" s="1"/>
  <c r="H9" i="6"/>
  <c r="I9" i="6" s="1"/>
  <c r="H8" i="6"/>
  <c r="I8" i="6" s="1"/>
  <c r="H7" i="6"/>
  <c r="I7" i="6" s="1"/>
  <c r="H6" i="6"/>
  <c r="I6" i="6" s="1"/>
  <c r="H5" i="6"/>
  <c r="I5" i="6" s="1"/>
  <c r="H4" i="6"/>
  <c r="I4" i="6" s="1"/>
  <c r="H3" i="6"/>
  <c r="I3" i="6" s="1"/>
  <c r="H2" i="6"/>
  <c r="I2" i="6" s="1"/>
  <c r="E21" i="7" l="1"/>
  <c r="H21" i="6"/>
  <c r="I21" i="6" s="1"/>
</calcChain>
</file>

<file path=xl/sharedStrings.xml><?xml version="1.0" encoding="utf-8"?>
<sst xmlns="http://schemas.openxmlformats.org/spreadsheetml/2006/main" count="199" uniqueCount="102">
  <si>
    <t>HOJA DE RUTA CONTRATACIÓN RUTAS ESCOLARES 2022 - COLOMBIA COMPRA EFICIENTE</t>
  </si>
  <si>
    <t>ACTIVIDAD</t>
  </si>
  <si>
    <t>SUBACTIVIDAD</t>
  </si>
  <si>
    <t>FECHA</t>
  </si>
  <si>
    <t>RESPONSABLE</t>
  </si>
  <si>
    <t>SEGUIMIENTO</t>
  </si>
  <si>
    <t>PREPARACIÓN COMPONENTE TÉCNICO</t>
  </si>
  <si>
    <t>Determinación de necesidad 2022</t>
  </si>
  <si>
    <t>CUMPLIDA</t>
  </si>
  <si>
    <t>Técnicos PME</t>
  </si>
  <si>
    <t>Definición de cantidad de segmentos</t>
  </si>
  <si>
    <t>Revisión necesidad PME en simulador de CCE</t>
  </si>
  <si>
    <t>Definición de presupuesto</t>
  </si>
  <si>
    <t>Mesa de trabajo con CCE - Definición días del evento de cotización</t>
  </si>
  <si>
    <t>PREPARACIÓN COMPONENTE FINANCIERO</t>
  </si>
  <si>
    <t>Traslado presupuestal</t>
  </si>
  <si>
    <t>Equipo Financiero</t>
  </si>
  <si>
    <t xml:space="preserve">César </t>
  </si>
  <si>
    <t>Solicitud CDP</t>
  </si>
  <si>
    <t>Expedición CDP</t>
  </si>
  <si>
    <t>PREPARACIÓN COMPONENTE JURÍDICO</t>
  </si>
  <si>
    <t>Revisión estudios previos</t>
  </si>
  <si>
    <t>Gestión precontractual</t>
  </si>
  <si>
    <t>Diana</t>
  </si>
  <si>
    <t>Ajuste a observaciones estudios previos</t>
  </si>
  <si>
    <t>PME- equipo jurídico</t>
  </si>
  <si>
    <t>Mesa de trabajo con contratos</t>
  </si>
  <si>
    <t>Estudios previos aprobados</t>
  </si>
  <si>
    <t>LANZAMIENTO DE 19 EVENTOS</t>
  </si>
  <si>
    <t>Validación de plantilla a utilizar en plataforma</t>
  </si>
  <si>
    <t>Técnicos PME con CCE</t>
  </si>
  <si>
    <t>Diego</t>
  </si>
  <si>
    <t>Solicitud de capacitación en manejo de plataforma CCE</t>
  </si>
  <si>
    <t>Pilar</t>
  </si>
  <si>
    <t>Generación 19 simuladores de cotización</t>
  </si>
  <si>
    <t>Lanzamiento de los eventos en CCE (cargue de cada simulador)</t>
  </si>
  <si>
    <t>SEGUIMIENTO Y EVALUACIÓN DE EVENTOS</t>
  </si>
  <si>
    <t>Definición de equipo evaluador</t>
  </si>
  <si>
    <t>PME</t>
  </si>
  <si>
    <t>Seguimiento a observaciones a los eventos</t>
  </si>
  <si>
    <t>06/12/2021 - 13/12/2021</t>
  </si>
  <si>
    <t>César y Diana</t>
  </si>
  <si>
    <t>Respuesta a observaciones de interesados a CCE</t>
  </si>
  <si>
    <t>Equipo evaluador</t>
  </si>
  <si>
    <t>Evaluación de cotizaciones y determinación de desempates</t>
  </si>
  <si>
    <t>13/12/2021 - 15/12/2021</t>
  </si>
  <si>
    <t>Validación de precios artificialmente bajos</t>
  </si>
  <si>
    <t>Solicitud de documentos técnicos a ganadores</t>
  </si>
  <si>
    <t>Entrega de documentos técnicos de proveedores ganadores</t>
  </si>
  <si>
    <t>15/12/2021 - 16/12/2021</t>
  </si>
  <si>
    <t>Proveedores ganadores</t>
  </si>
  <si>
    <t>Revisión y aprobación de documentos técnicos de proveedores</t>
  </si>
  <si>
    <t>17/12/2021 - 20/12/2021</t>
  </si>
  <si>
    <t>CONTRATACIÓN DE PROPONENTES SELECCIONADOS</t>
  </si>
  <si>
    <t>Preparación archivos CSV orden de compra</t>
  </si>
  <si>
    <t>Expedición orden de compra</t>
  </si>
  <si>
    <t>Legalización orden de compra</t>
  </si>
  <si>
    <t>Técnicos PME - Contratación</t>
  </si>
  <si>
    <t>Publicación de resultados</t>
  </si>
  <si>
    <t>Expedición registro presupuestal</t>
  </si>
  <si>
    <t>César</t>
  </si>
  <si>
    <t>Seguimiento a expedición de pólizas</t>
  </si>
  <si>
    <t>21/12/2021 - 24/12/2021</t>
  </si>
  <si>
    <t>Aprobación de polizas</t>
  </si>
  <si>
    <t>contratación</t>
  </si>
  <si>
    <t>Reunión de inicio</t>
  </si>
  <si>
    <t>Angélica</t>
  </si>
  <si>
    <t>Suscripción acta de inicio</t>
  </si>
  <si>
    <t>fecha límite de expedición de RPs</t>
  </si>
  <si>
    <t>FINANCIERA</t>
  </si>
  <si>
    <t>Cesar</t>
  </si>
  <si>
    <t>Actividad cumplida</t>
  </si>
  <si>
    <t>Actividad pendiente</t>
  </si>
  <si>
    <t>Punto crítico o cuello de botella</t>
  </si>
  <si>
    <t>SEGMENTO</t>
  </si>
  <si>
    <t>COTIZACIÓN</t>
  </si>
  <si>
    <t>SOLICITUD ORDEN</t>
  </si>
  <si>
    <t>PRECIO BASE</t>
  </si>
  <si>
    <t>ORDEN</t>
  </si>
  <si>
    <t>PROVEEDOR MENOR VALOR</t>
  </si>
  <si>
    <t>AHORRO</t>
  </si>
  <si>
    <t>AHORRO PORCENTUAL</t>
  </si>
  <si>
    <t>UT TRANSPORTE MILENIO XXI</t>
  </si>
  <si>
    <t>UT TRANSPORTES UNIDOS POR CCE</t>
  </si>
  <si>
    <t>EXTURISCOL SAS</t>
  </si>
  <si>
    <t>UT TRANSPORTES POR COLOMBIA</t>
  </si>
  <si>
    <t>UT ESPECIALES COLOMBIA COMPRA 2020</t>
  </si>
  <si>
    <t>TOTAL</t>
  </si>
  <si>
    <t>-</t>
  </si>
  <si>
    <t>Total general</t>
  </si>
  <si>
    <t>ENTREGA DOCUMENTOS</t>
  </si>
  <si>
    <t>CAPACIDAD TRANSPORTADORA</t>
  </si>
  <si>
    <t>DOCUMENTOS TÉCNICOS</t>
  </si>
  <si>
    <t>DOCUMENTOS JURÍDICOS</t>
  </si>
  <si>
    <t>Entregado 16/12/2021
Completa la documentación</t>
  </si>
  <si>
    <t>Cumple 5 segmentos
6 convenios presentados
2 convenios requeridos para cumplimiento</t>
  </si>
  <si>
    <t>ok</t>
  </si>
  <si>
    <t>Cumple 5 segmentos
 16 convenios presentados
12 convenios requeridos para cumplimiento</t>
  </si>
  <si>
    <t>Cumple 3 segmentos
8 convenios presentados
4 convenios requeridos para cumplimiento</t>
  </si>
  <si>
    <t>Cumple 5 segmentos
2 convenios presentados
No requiere convenios para cumplimiento</t>
  </si>
  <si>
    <t>Entregado 17/12/2021
Completa la documentación</t>
  </si>
  <si>
    <t>Cumple 1 segmento
No presenta convenios
No requiere convenios para cumplimiento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</si>
</sst>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-&quot;$&quot;* #,##0.00_-;\-&quot;$&quot;* #,##0.00_-;_-&quot;$&quot;* &quot;-&quot;??_-;_-@_-"/>
    <numFmt numFmtId="165" formatCode="_ [$€-2]\ * #,##0.00_ ;_ [$€-2]\ * \-#,##0.00_ ;_ [$€-2]\ * &quot;-&quot;??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1F2"/>
        <bgColor rgb="FFD9E1F2"/>
      </patternFill>
    </fill>
    <fill>
      <patternFill patternType="solid">
        <fgColor rgb="FFDDEBF7"/>
        <bgColor rgb="FF00000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0" applyNumberFormat="0" applyBorder="0" applyAlignment="0" applyProtection="0"/>
    <xf numFmtId="0" fontId="10" fillId="10" borderId="0" applyNumberFormat="0" applyBorder="0" applyAlignment="0" applyProtection="0"/>
    <xf numFmtId="0" fontId="11" fillId="12" borderId="10" applyNumberFormat="0" applyAlignment="0" applyProtection="0"/>
    <xf numFmtId="0" fontId="12" fillId="13" borderId="11" applyNumberFormat="0" applyAlignment="0" applyProtection="0"/>
    <xf numFmtId="0" fontId="13" fillId="13" borderId="10" applyNumberFormat="0" applyAlignment="0" applyProtection="0"/>
    <xf numFmtId="0" fontId="14" fillId="0" borderId="12" applyNumberFormat="0" applyFill="0" applyAlignment="0" applyProtection="0"/>
    <xf numFmtId="0" fontId="15" fillId="14" borderId="13" applyNumberFormat="0" applyAlignment="0" applyProtection="0"/>
    <xf numFmtId="0" fontId="16" fillId="0" borderId="0" applyNumberFormat="0" applyFill="0" applyBorder="0" applyAlignment="0" applyProtection="0"/>
    <xf numFmtId="0" fontId="3" fillId="15" borderId="14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5" applyNumberFormat="0" applyFill="0" applyAlignment="0" applyProtection="0"/>
    <xf numFmtId="0" fontId="1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1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19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5" borderId="0" applyNumberFormat="0" applyBorder="0" applyAlignment="0" applyProtection="0"/>
    <xf numFmtId="0" fontId="18" fillId="39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0" fontId="6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3" borderId="1" xfId="0" applyFill="1" applyBorder="1"/>
    <xf numFmtId="0" fontId="0" fillId="4" borderId="1" xfId="0" applyFill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8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8" fontId="4" fillId="0" borderId="1" xfId="0" applyNumberFormat="1" applyFont="1" applyBorder="1" applyAlignment="1">
      <alignment vertical="center" wrapText="1"/>
    </xf>
    <xf numFmtId="8" fontId="4" fillId="6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0" fillId="0" borderId="1" xfId="1" applyFont="1" applyBorder="1"/>
    <xf numFmtId="44" fontId="0" fillId="0" borderId="1" xfId="0" applyNumberFormat="1" applyBorder="1"/>
    <xf numFmtId="10" fontId="0" fillId="0" borderId="1" xfId="2" applyNumberFormat="1" applyFont="1" applyBorder="1"/>
    <xf numFmtId="44" fontId="1" fillId="0" borderId="1" xfId="1" applyFont="1" applyBorder="1"/>
    <xf numFmtId="0" fontId="1" fillId="7" borderId="1" xfId="0" applyFont="1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1" fillId="8" borderId="1" xfId="0" applyNumberFormat="1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4" fontId="0" fillId="0" borderId="1" xfId="1" applyFont="1" applyFill="1" applyBorder="1" applyAlignment="1">
      <alignment horizontal="center" vertical="center"/>
    </xf>
    <xf numFmtId="44" fontId="1" fillId="0" borderId="1" xfId="0" applyNumberFormat="1" applyFont="1" applyBorder="1" applyAlignment="1">
      <alignment vertical="center"/>
    </xf>
    <xf numFmtId="8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44" fontId="1" fillId="0" borderId="5" xfId="0" applyNumberFormat="1" applyFont="1" applyBorder="1" applyAlignment="1">
      <alignment horizontal="center" vertical="center"/>
    </xf>
    <xf numFmtId="44" fontId="1" fillId="0" borderId="6" xfId="0" applyNumberFormat="1" applyFont="1" applyBorder="1" applyAlignment="1">
      <alignment horizontal="center" vertical="center"/>
    </xf>
    <xf numFmtId="44" fontId="1" fillId="0" borderId="7" xfId="0" applyNumberFormat="1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8" fontId="4" fillId="0" borderId="5" xfId="0" applyNumberFormat="1" applyFont="1" applyBorder="1" applyAlignment="1">
      <alignment horizontal="center" vertical="center" wrapText="1"/>
    </xf>
    <xf numFmtId="8" fontId="4" fillId="0" borderId="6" xfId="0" applyNumberFormat="1" applyFont="1" applyBorder="1" applyAlignment="1">
      <alignment horizontal="center" vertical="center" wrapText="1"/>
    </xf>
    <xf numFmtId="8" fontId="4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51">
    <cellStyle name="20% - Énfasis1" xfId="18" builtinId="30" customBuiltin="1"/>
    <cellStyle name="20% - Énfasis2" xfId="21" builtinId="34" customBuiltin="1"/>
    <cellStyle name="20% - Énfasis3" xfId="24" builtinId="38" customBuiltin="1"/>
    <cellStyle name="20% - Énfasis4" xfId="27" builtinId="42" customBuiltin="1"/>
    <cellStyle name="20% - Énfasis5" xfId="30" builtinId="46" customBuiltin="1"/>
    <cellStyle name="20% - Énfasis6" xfId="33" builtinId="50" customBuiltin="1"/>
    <cellStyle name="40% - Énfasis1" xfId="19" builtinId="31" customBuiltin="1"/>
    <cellStyle name="40% - Énfasis2" xfId="22" builtinId="35" customBuiltin="1"/>
    <cellStyle name="40% - Énfasis3" xfId="25" builtinId="39" customBuiltin="1"/>
    <cellStyle name="40% - Énfasis4" xfId="28" builtinId="43" customBuiltin="1"/>
    <cellStyle name="40% - Énfasis5" xfId="31" builtinId="47" customBuiltin="1"/>
    <cellStyle name="40% - Énfasis6" xfId="34" builtinId="51" customBuiltin="1"/>
    <cellStyle name="60% - Énfasis1 2" xfId="36" xr:uid="{2B031255-6B6D-4224-B524-90DC352980AF}"/>
    <cellStyle name="60% - Énfasis2 2" xfId="37" xr:uid="{E97A8698-058D-4F41-99BB-0464B098775B}"/>
    <cellStyle name="60% - Énfasis3 2" xfId="38" xr:uid="{A2AA4F1B-B3EF-4156-8629-DEFD6EE2D5A2}"/>
    <cellStyle name="60% - Énfasis4 2" xfId="39" xr:uid="{AC319502-A72C-4BF9-8137-129358D1AF45}"/>
    <cellStyle name="60% - Énfasis5 2" xfId="40" xr:uid="{81129D7C-AF81-4649-8D5F-093385F78A6C}"/>
    <cellStyle name="60% - Énfasis6 2" xfId="41" xr:uid="{0D65E9A6-2258-4589-9272-A9E101631BD5}"/>
    <cellStyle name="Bueno" xfId="6" builtinId="26" customBuiltin="1"/>
    <cellStyle name="Cálculo" xfId="10" builtinId="22" customBuiltin="1"/>
    <cellStyle name="Celda de comprobación" xfId="12" builtinId="23" customBuiltin="1"/>
    <cellStyle name="Celda vinculada" xfId="11" builtinId="24" customBuiltin="1"/>
    <cellStyle name="Encabezado 4" xfId="5" builtinId="19" customBuiltin="1"/>
    <cellStyle name="Énfasis1" xfId="17" builtinId="29" customBuiltin="1"/>
    <cellStyle name="Énfasis2" xfId="20" builtinId="33" customBuiltin="1"/>
    <cellStyle name="Énfasis3" xfId="23" builtinId="37" customBuiltin="1"/>
    <cellStyle name="Énfasis4" xfId="26" builtinId="41" customBuiltin="1"/>
    <cellStyle name="Énfasis5" xfId="29" builtinId="45" customBuiltin="1"/>
    <cellStyle name="Énfasis6" xfId="32" builtinId="49" customBuiltin="1"/>
    <cellStyle name="Entrada" xfId="8" builtinId="20" customBuiltin="1"/>
    <cellStyle name="Euro" xfId="46" xr:uid="{CD9C83AC-6462-4861-A7F7-56055310821C}"/>
    <cellStyle name="Incorrecto" xfId="7" builtinId="27" customBuiltin="1"/>
    <cellStyle name="Moneda" xfId="1" builtinId="4"/>
    <cellStyle name="Moneda 2" xfId="48" xr:uid="{61D293C1-CF74-4A97-AADE-49EC525B4E98}"/>
    <cellStyle name="Moneda 3" xfId="49" xr:uid="{215AE2E2-FF0F-4762-B48A-9CE97F1214EF}"/>
    <cellStyle name="Moneda 4" xfId="50" xr:uid="{B1370990-98C4-471D-810C-500556C66B2D}"/>
    <cellStyle name="Neutral 2" xfId="35" xr:uid="{65664149-F7F3-44E3-8084-1FDF01B9D3C4}"/>
    <cellStyle name="Normal" xfId="0" builtinId="0"/>
    <cellStyle name="Normal 2" xfId="43" xr:uid="{E0D5BDCC-8ED7-4373-9886-3AFAE7EA2722}"/>
    <cellStyle name="Normal 3" xfId="44" xr:uid="{EB98D2FE-9C59-48B0-B19E-8A435F5A6863}"/>
    <cellStyle name="Normal 4" xfId="42" xr:uid="{89497383-E525-4217-9144-3B46F7E51D3C}"/>
    <cellStyle name="Notas" xfId="14" builtinId="10" customBuiltin="1"/>
    <cellStyle name="Porcentaje" xfId="2" builtinId="5"/>
    <cellStyle name="Porcentaje 2" xfId="47" xr:uid="{9B808CD9-072A-4ECF-A8A5-D948C06C1405}"/>
    <cellStyle name="Salida" xfId="9" builtinId="21" customBuiltin="1"/>
    <cellStyle name="Texto de advertencia" xfId="13" builtinId="11" customBuiltin="1"/>
    <cellStyle name="Texto explicativo" xfId="15" builtinId="53" customBuiltin="1"/>
    <cellStyle name="Título 2" xfId="3" builtinId="17" customBuiltin="1"/>
    <cellStyle name="Título 3" xfId="4" builtinId="18" customBuiltin="1"/>
    <cellStyle name="Título 4" xfId="45" xr:uid="{5B2141F1-B62D-4872-816B-EC94E3A683E5}"/>
    <cellStyle name="Total" xfId="16" builtinId="25" customBuiltin="1"/>
  </cellStyles>
  <dxfs count="0"/>
  <tableStyles count="0" defaultTableStyle="TableStyleMedium2" defaultPivotStyle="PivotStyleLight16"/>
  <colors>
    <mruColors>
      <color rgb="FF00FF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EABF-74E6-41AA-811F-F2EAD3109D15}">
  <dimension ref="A1:AB41"/>
  <sheetViews>
    <sheetView zoomScale="80" zoomScaleNormal="80" workbookViewId="0">
      <pane xSplit="2" ySplit="3" topLeftCell="T30" activePane="bottomRight" state="frozen"/>
      <selection pane="topRight" activeCell="C1" sqref="C1"/>
      <selection pane="bottomLeft" activeCell="A4" sqref="A4"/>
      <selection pane="bottomRight" activeCell="T30" sqref="T30"/>
    </sheetView>
  </sheetViews>
  <sheetFormatPr baseColWidth="10" defaultColWidth="11.44140625" defaultRowHeight="14.4" x14ac:dyDescent="0.3"/>
  <cols>
    <col min="1" max="1" width="18.44140625" style="13" customWidth="1"/>
    <col min="2" max="2" width="56.5546875" customWidth="1"/>
    <col min="3" max="25" width="3.44140625" customWidth="1"/>
    <col min="26" max="26" width="24.88671875" hidden="1" customWidth="1"/>
    <col min="27" max="27" width="25.109375" customWidth="1"/>
    <col min="28" max="28" width="13.33203125" customWidth="1"/>
  </cols>
  <sheetData>
    <row r="1" spans="1:28" ht="18" x14ac:dyDescent="0.3">
      <c r="A1" s="1" t="s">
        <v>0</v>
      </c>
    </row>
    <row r="3" spans="1:28" s="4" customFormat="1" x14ac:dyDescent="0.3">
      <c r="A3" s="2" t="s">
        <v>1</v>
      </c>
      <c r="B3" s="2" t="s">
        <v>2</v>
      </c>
      <c r="C3" s="3">
        <v>26</v>
      </c>
      <c r="D3" s="3">
        <v>29</v>
      </c>
      <c r="E3" s="3">
        <v>30</v>
      </c>
      <c r="F3" s="3">
        <v>1</v>
      </c>
      <c r="G3" s="3">
        <v>2</v>
      </c>
      <c r="H3" s="3">
        <v>3</v>
      </c>
      <c r="I3" s="3">
        <v>6</v>
      </c>
      <c r="J3" s="3">
        <v>7</v>
      </c>
      <c r="K3" s="3">
        <v>9</v>
      </c>
      <c r="L3" s="3">
        <v>10</v>
      </c>
      <c r="M3" s="3">
        <v>13</v>
      </c>
      <c r="N3" s="3">
        <v>14</v>
      </c>
      <c r="O3" s="3">
        <v>15</v>
      </c>
      <c r="P3" s="3">
        <v>16</v>
      </c>
      <c r="Q3" s="3">
        <v>17</v>
      </c>
      <c r="R3" s="3">
        <v>20</v>
      </c>
      <c r="S3" s="3">
        <v>21</v>
      </c>
      <c r="T3" s="3">
        <v>22</v>
      </c>
      <c r="U3" s="3">
        <v>23</v>
      </c>
      <c r="V3" s="3">
        <v>24</v>
      </c>
      <c r="W3" s="3">
        <v>27</v>
      </c>
      <c r="X3" s="3">
        <v>28</v>
      </c>
      <c r="Y3" s="3">
        <v>29</v>
      </c>
      <c r="Z3" s="2" t="s">
        <v>3</v>
      </c>
      <c r="AA3" s="2" t="s">
        <v>4</v>
      </c>
      <c r="AB3" s="2" t="s">
        <v>5</v>
      </c>
    </row>
    <row r="4" spans="1:28" x14ac:dyDescent="0.3">
      <c r="A4" s="39" t="s">
        <v>6</v>
      </c>
      <c r="B4" s="5" t="s">
        <v>7</v>
      </c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8" t="s">
        <v>8</v>
      </c>
      <c r="AA4" s="5" t="s">
        <v>9</v>
      </c>
      <c r="AB4" s="5"/>
    </row>
    <row r="5" spans="1:28" x14ac:dyDescent="0.3">
      <c r="A5" s="39"/>
      <c r="B5" s="5" t="s">
        <v>10</v>
      </c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8" t="s">
        <v>8</v>
      </c>
      <c r="AA5" s="5" t="s">
        <v>9</v>
      </c>
      <c r="AB5" s="5"/>
    </row>
    <row r="6" spans="1:28" x14ac:dyDescent="0.3">
      <c r="A6" s="39"/>
      <c r="B6" s="5" t="s">
        <v>11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8" t="s">
        <v>8</v>
      </c>
      <c r="AA6" s="5" t="s">
        <v>9</v>
      </c>
      <c r="AB6" s="5"/>
    </row>
    <row r="7" spans="1:28" x14ac:dyDescent="0.3">
      <c r="A7" s="39"/>
      <c r="B7" s="5" t="s">
        <v>12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 t="s">
        <v>8</v>
      </c>
      <c r="AA7" s="5" t="s">
        <v>9</v>
      </c>
      <c r="AB7" s="5"/>
    </row>
    <row r="8" spans="1:28" x14ac:dyDescent="0.3">
      <c r="A8" s="39"/>
      <c r="B8" s="5" t="s">
        <v>13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 t="s">
        <v>8</v>
      </c>
      <c r="AA8" s="5" t="s">
        <v>9</v>
      </c>
      <c r="AB8" s="5"/>
    </row>
    <row r="9" spans="1:28" x14ac:dyDescent="0.3">
      <c r="A9" s="39" t="s">
        <v>14</v>
      </c>
      <c r="B9" s="5" t="s">
        <v>15</v>
      </c>
      <c r="C9" s="6"/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9">
        <v>44529</v>
      </c>
      <c r="AA9" s="5" t="s">
        <v>16</v>
      </c>
      <c r="AB9" s="5" t="s">
        <v>17</v>
      </c>
    </row>
    <row r="10" spans="1:28" x14ac:dyDescent="0.3">
      <c r="A10" s="39"/>
      <c r="B10" s="5" t="s">
        <v>18</v>
      </c>
      <c r="C10" s="7"/>
      <c r="D10" s="6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9">
        <v>44529</v>
      </c>
      <c r="AA10" s="5" t="s">
        <v>16</v>
      </c>
      <c r="AB10" s="5" t="s">
        <v>17</v>
      </c>
    </row>
    <row r="11" spans="1:28" x14ac:dyDescent="0.3">
      <c r="A11" s="39"/>
      <c r="B11" s="5" t="s">
        <v>19</v>
      </c>
      <c r="C11" s="7"/>
      <c r="D11" s="7"/>
      <c r="E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9">
        <v>44530</v>
      </c>
      <c r="AA11" s="5" t="s">
        <v>16</v>
      </c>
      <c r="AB11" s="5" t="s">
        <v>17</v>
      </c>
    </row>
    <row r="12" spans="1:28" x14ac:dyDescent="0.3">
      <c r="A12" s="39" t="s">
        <v>20</v>
      </c>
      <c r="B12" s="5" t="s">
        <v>21</v>
      </c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9">
        <v>44529</v>
      </c>
      <c r="AA12" s="5" t="s">
        <v>22</v>
      </c>
      <c r="AB12" s="5" t="s">
        <v>23</v>
      </c>
    </row>
    <row r="13" spans="1:28" x14ac:dyDescent="0.3">
      <c r="A13" s="39"/>
      <c r="B13" s="5" t="s">
        <v>24</v>
      </c>
      <c r="C13" s="7"/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9">
        <v>44529</v>
      </c>
      <c r="AA13" s="5" t="s">
        <v>25</v>
      </c>
      <c r="AB13" s="5" t="s">
        <v>23</v>
      </c>
    </row>
    <row r="14" spans="1:28" x14ac:dyDescent="0.3">
      <c r="A14" s="39"/>
      <c r="B14" s="5" t="s">
        <v>26</v>
      </c>
      <c r="C14" s="7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9">
        <v>44529</v>
      </c>
      <c r="AA14" s="5" t="s">
        <v>25</v>
      </c>
      <c r="AB14" s="5" t="s">
        <v>23</v>
      </c>
    </row>
    <row r="15" spans="1:28" x14ac:dyDescent="0.3">
      <c r="A15" s="39"/>
      <c r="B15" s="5" t="s">
        <v>27</v>
      </c>
      <c r="C15" s="7"/>
      <c r="D15" s="6"/>
      <c r="E15" s="6"/>
      <c r="F15" s="6"/>
      <c r="G15" s="6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9">
        <v>44532</v>
      </c>
      <c r="AA15" s="5" t="s">
        <v>22</v>
      </c>
      <c r="AB15" s="5" t="s">
        <v>23</v>
      </c>
    </row>
    <row r="16" spans="1:28" x14ac:dyDescent="0.3">
      <c r="A16" s="39" t="s">
        <v>28</v>
      </c>
      <c r="B16" s="5" t="s">
        <v>29</v>
      </c>
      <c r="C16" s="7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9">
        <v>44529</v>
      </c>
      <c r="AA16" s="5" t="s">
        <v>30</v>
      </c>
      <c r="AB16" s="5" t="s">
        <v>31</v>
      </c>
    </row>
    <row r="17" spans="1:28" x14ac:dyDescent="0.3">
      <c r="A17" s="39"/>
      <c r="B17" s="5" t="s">
        <v>32</v>
      </c>
      <c r="C17" s="7"/>
      <c r="D17" s="6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9">
        <v>44529</v>
      </c>
      <c r="AA17" s="5" t="s">
        <v>30</v>
      </c>
      <c r="AB17" s="5" t="s">
        <v>33</v>
      </c>
    </row>
    <row r="18" spans="1:28" x14ac:dyDescent="0.3">
      <c r="A18" s="39"/>
      <c r="B18" s="5" t="s">
        <v>34</v>
      </c>
      <c r="C18" s="7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9">
        <v>44529</v>
      </c>
      <c r="AA18" s="5" t="s">
        <v>9</v>
      </c>
      <c r="AB18" s="5" t="s">
        <v>31</v>
      </c>
    </row>
    <row r="19" spans="1:28" x14ac:dyDescent="0.3">
      <c r="A19" s="39"/>
      <c r="B19" s="5" t="s">
        <v>35</v>
      </c>
      <c r="C19" s="7"/>
      <c r="D19" s="7"/>
      <c r="E19" s="7"/>
      <c r="F19" s="7"/>
      <c r="G19" s="7"/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9">
        <v>44533</v>
      </c>
      <c r="AA19" s="5" t="s">
        <v>9</v>
      </c>
      <c r="AB19" s="5" t="s">
        <v>17</v>
      </c>
    </row>
    <row r="20" spans="1:28" x14ac:dyDescent="0.3">
      <c r="A20" s="39" t="s">
        <v>36</v>
      </c>
      <c r="B20" s="5" t="s">
        <v>37</v>
      </c>
      <c r="C20" s="7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9">
        <v>44529</v>
      </c>
      <c r="AA20" s="5" t="s">
        <v>38</v>
      </c>
      <c r="AB20" s="5" t="s">
        <v>17</v>
      </c>
    </row>
    <row r="21" spans="1:28" x14ac:dyDescent="0.3">
      <c r="A21" s="39"/>
      <c r="B21" s="5" t="s">
        <v>39</v>
      </c>
      <c r="C21" s="7"/>
      <c r="D21" s="7"/>
      <c r="E21" s="7"/>
      <c r="F21" s="7"/>
      <c r="G21" s="7"/>
      <c r="H21" s="7"/>
      <c r="I21" s="6"/>
      <c r="J21" s="6"/>
      <c r="K21" s="6"/>
      <c r="L21" s="6"/>
      <c r="M21" s="6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9" t="s">
        <v>40</v>
      </c>
      <c r="AA21" s="5" t="s">
        <v>9</v>
      </c>
      <c r="AB21" s="5" t="s">
        <v>41</v>
      </c>
    </row>
    <row r="22" spans="1:28" x14ac:dyDescent="0.3">
      <c r="A22" s="39"/>
      <c r="B22" s="5" t="s">
        <v>42</v>
      </c>
      <c r="C22" s="7"/>
      <c r="D22" s="7"/>
      <c r="E22" s="7"/>
      <c r="F22" s="7"/>
      <c r="G22" s="7"/>
      <c r="H22" s="7"/>
      <c r="I22" s="6"/>
      <c r="J22" s="6"/>
      <c r="K22" s="6"/>
      <c r="L22" s="6"/>
      <c r="M22" s="6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9" t="s">
        <v>40</v>
      </c>
      <c r="AA22" s="5" t="s">
        <v>43</v>
      </c>
      <c r="AB22" s="5" t="s">
        <v>41</v>
      </c>
    </row>
    <row r="23" spans="1:28" x14ac:dyDescent="0.3">
      <c r="A23" s="39"/>
      <c r="B23" s="5" t="s">
        <v>44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6"/>
      <c r="N23" s="6"/>
      <c r="O23" s="6"/>
      <c r="P23" s="7"/>
      <c r="Q23" s="7"/>
      <c r="R23" s="7"/>
      <c r="S23" s="7"/>
      <c r="T23" s="7"/>
      <c r="U23" s="7"/>
      <c r="V23" s="7"/>
      <c r="W23" s="7"/>
      <c r="X23" s="7"/>
      <c r="Y23" s="7"/>
      <c r="Z23" s="9" t="s">
        <v>45</v>
      </c>
      <c r="AA23" s="5" t="s">
        <v>43</v>
      </c>
      <c r="AB23" s="5" t="s">
        <v>41</v>
      </c>
    </row>
    <row r="24" spans="1:28" x14ac:dyDescent="0.3">
      <c r="A24" s="39"/>
      <c r="B24" s="5" t="s">
        <v>46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6"/>
      <c r="N24" s="6"/>
      <c r="O24" s="6"/>
      <c r="P24" s="7"/>
      <c r="Q24" s="7"/>
      <c r="R24" s="7"/>
      <c r="S24" s="7"/>
      <c r="T24" s="7"/>
      <c r="U24" s="7"/>
      <c r="V24" s="7"/>
      <c r="W24" s="7"/>
      <c r="X24" s="7"/>
      <c r="Y24" s="7"/>
      <c r="Z24" s="9" t="s">
        <v>45</v>
      </c>
      <c r="AA24" s="5" t="s">
        <v>43</v>
      </c>
      <c r="AB24" s="5" t="s">
        <v>41</v>
      </c>
    </row>
    <row r="25" spans="1:28" x14ac:dyDescent="0.3">
      <c r="A25" s="39"/>
      <c r="B25" s="5" t="s">
        <v>47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6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9">
        <v>44544</v>
      </c>
      <c r="AA25" s="5" t="s">
        <v>9</v>
      </c>
      <c r="AB25" s="5" t="s">
        <v>41</v>
      </c>
    </row>
    <row r="26" spans="1:28" x14ac:dyDescent="0.3">
      <c r="A26" s="39"/>
      <c r="B26" s="5" t="s">
        <v>48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6"/>
      <c r="P26" s="6"/>
      <c r="Q26" s="7"/>
      <c r="R26" s="7"/>
      <c r="S26" s="7"/>
      <c r="T26" s="7"/>
      <c r="U26" s="7"/>
      <c r="V26" s="7"/>
      <c r="W26" s="7"/>
      <c r="X26" s="7"/>
      <c r="Y26" s="7"/>
      <c r="Z26" s="9" t="s">
        <v>49</v>
      </c>
      <c r="AA26" s="5" t="s">
        <v>50</v>
      </c>
      <c r="AB26" s="5" t="s">
        <v>31</v>
      </c>
    </row>
    <row r="27" spans="1:28" x14ac:dyDescent="0.3">
      <c r="A27" s="39"/>
      <c r="B27" s="5" t="s">
        <v>51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6"/>
      <c r="R27" s="6"/>
      <c r="S27" s="7"/>
      <c r="T27" s="7"/>
      <c r="U27" s="7"/>
      <c r="V27" s="7"/>
      <c r="W27" s="7"/>
      <c r="X27" s="7"/>
      <c r="Y27" s="7"/>
      <c r="Z27" s="9" t="s">
        <v>52</v>
      </c>
      <c r="AA27" s="5" t="s">
        <v>9</v>
      </c>
      <c r="AB27" s="5" t="s">
        <v>41</v>
      </c>
    </row>
    <row r="28" spans="1:28" x14ac:dyDescent="0.3">
      <c r="A28" s="39" t="s">
        <v>53</v>
      </c>
      <c r="B28" s="5" t="s">
        <v>54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6"/>
      <c r="S28" s="7"/>
      <c r="T28" s="7"/>
      <c r="U28" s="7"/>
      <c r="V28" s="7"/>
      <c r="W28" s="7"/>
      <c r="X28" s="7"/>
      <c r="Y28" s="7"/>
      <c r="Z28" s="9">
        <v>44550</v>
      </c>
      <c r="AA28" s="5" t="s">
        <v>9</v>
      </c>
      <c r="AB28" s="5" t="s">
        <v>31</v>
      </c>
    </row>
    <row r="29" spans="1:28" x14ac:dyDescent="0.3">
      <c r="A29" s="39"/>
      <c r="B29" s="5" t="s">
        <v>55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6"/>
      <c r="S29" s="7"/>
      <c r="T29" s="7"/>
      <c r="U29" s="7"/>
      <c r="V29" s="7"/>
      <c r="W29" s="7"/>
      <c r="X29" s="7"/>
      <c r="Y29" s="7"/>
      <c r="Z29" s="9">
        <v>44550</v>
      </c>
      <c r="AA29" s="5" t="s">
        <v>9</v>
      </c>
      <c r="AB29" s="5" t="s">
        <v>41</v>
      </c>
    </row>
    <row r="30" spans="1:28" x14ac:dyDescent="0.3">
      <c r="A30" s="39"/>
      <c r="B30" s="5" t="s">
        <v>56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6"/>
      <c r="T30" s="6"/>
      <c r="U30" s="7"/>
      <c r="V30" s="7"/>
      <c r="W30" s="7"/>
      <c r="X30" s="7"/>
      <c r="Y30" s="7"/>
      <c r="Z30" s="9">
        <v>44551</v>
      </c>
      <c r="AA30" s="5" t="s">
        <v>57</v>
      </c>
      <c r="AB30" s="5" t="s">
        <v>41</v>
      </c>
    </row>
    <row r="31" spans="1:28" x14ac:dyDescent="0.3">
      <c r="A31" s="39"/>
      <c r="B31" s="5" t="s">
        <v>58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11"/>
      <c r="T31" s="11"/>
      <c r="U31" s="7"/>
      <c r="V31" s="7"/>
      <c r="W31" s="7"/>
      <c r="X31" s="7"/>
      <c r="Y31" s="7"/>
      <c r="Z31" s="9">
        <v>44551</v>
      </c>
      <c r="AA31" s="5" t="s">
        <v>9</v>
      </c>
      <c r="AB31" s="5" t="s">
        <v>31</v>
      </c>
    </row>
    <row r="32" spans="1:28" x14ac:dyDescent="0.3">
      <c r="A32" s="39"/>
      <c r="B32" s="5" t="s">
        <v>59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10"/>
      <c r="T32" s="10"/>
      <c r="U32" s="7"/>
      <c r="V32" s="7"/>
      <c r="W32" s="7"/>
      <c r="X32" s="7"/>
      <c r="Y32" s="7"/>
      <c r="Z32" s="9">
        <v>44551</v>
      </c>
      <c r="AA32" s="5" t="s">
        <v>16</v>
      </c>
      <c r="AB32" s="5" t="s">
        <v>60</v>
      </c>
    </row>
    <row r="33" spans="1:28" x14ac:dyDescent="0.3">
      <c r="A33" s="39"/>
      <c r="B33" s="5" t="s">
        <v>61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11"/>
      <c r="T33" s="11"/>
      <c r="U33" s="11"/>
      <c r="V33" s="11"/>
      <c r="W33" s="7"/>
      <c r="X33" s="7"/>
      <c r="Y33" s="7"/>
      <c r="Z33" s="9" t="s">
        <v>62</v>
      </c>
      <c r="AA33" s="5" t="s">
        <v>9</v>
      </c>
      <c r="AB33" s="5" t="s">
        <v>23</v>
      </c>
    </row>
    <row r="34" spans="1:28" x14ac:dyDescent="0.3">
      <c r="A34" s="39"/>
      <c r="B34" s="5" t="s">
        <v>63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11"/>
      <c r="X34" s="7"/>
      <c r="Y34" s="7"/>
      <c r="Z34" s="9">
        <v>44557</v>
      </c>
      <c r="AA34" s="5" t="s">
        <v>64</v>
      </c>
      <c r="AB34" s="5" t="s">
        <v>23</v>
      </c>
    </row>
    <row r="35" spans="1:28" x14ac:dyDescent="0.3">
      <c r="A35" s="39"/>
      <c r="B35" s="5" t="s">
        <v>65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11"/>
      <c r="X35" s="7"/>
      <c r="Y35" s="7"/>
      <c r="Z35" s="9">
        <v>44557</v>
      </c>
      <c r="AA35" s="5" t="s">
        <v>38</v>
      </c>
      <c r="AB35" s="5" t="s">
        <v>66</v>
      </c>
    </row>
    <row r="36" spans="1:28" x14ac:dyDescent="0.3">
      <c r="A36" s="39"/>
      <c r="B36" s="5" t="s">
        <v>67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11"/>
      <c r="X36" s="7"/>
      <c r="Y36" s="7"/>
      <c r="Z36" s="9">
        <v>44557</v>
      </c>
      <c r="AA36" s="5" t="s">
        <v>38</v>
      </c>
      <c r="AB36" s="5" t="s">
        <v>23</v>
      </c>
    </row>
    <row r="37" spans="1:28" x14ac:dyDescent="0.3">
      <c r="A37" s="12"/>
      <c r="B37" s="5" t="s">
        <v>68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10"/>
      <c r="V37" s="7"/>
      <c r="W37" s="7"/>
      <c r="X37" s="7"/>
      <c r="Y37" s="7"/>
      <c r="Z37" s="9">
        <v>44553</v>
      </c>
      <c r="AA37" s="5" t="s">
        <v>69</v>
      </c>
      <c r="AB37" s="5" t="s">
        <v>70</v>
      </c>
    </row>
    <row r="39" spans="1:28" x14ac:dyDescent="0.3">
      <c r="C39" s="6"/>
      <c r="D39" s="38" t="s">
        <v>71</v>
      </c>
      <c r="E39" s="38"/>
      <c r="F39" s="38"/>
      <c r="G39" s="38"/>
      <c r="H39" s="38"/>
      <c r="I39" s="38"/>
      <c r="J39" s="38"/>
    </row>
    <row r="40" spans="1:28" x14ac:dyDescent="0.3">
      <c r="C40" s="11"/>
      <c r="D40" s="38" t="s">
        <v>72</v>
      </c>
      <c r="E40" s="38"/>
      <c r="F40" s="38"/>
      <c r="G40" s="38"/>
      <c r="H40" s="38"/>
      <c r="I40" s="38"/>
      <c r="J40" s="38"/>
    </row>
    <row r="41" spans="1:28" x14ac:dyDescent="0.3">
      <c r="C41" s="10"/>
      <c r="D41" s="38" t="s">
        <v>73</v>
      </c>
      <c r="E41" s="38"/>
      <c r="F41" s="38"/>
      <c r="G41" s="38"/>
      <c r="H41" s="38"/>
      <c r="I41" s="38"/>
      <c r="J41" s="38"/>
    </row>
  </sheetData>
  <mergeCells count="9">
    <mergeCell ref="D39:J39"/>
    <mergeCell ref="D40:J40"/>
    <mergeCell ref="D41:J41"/>
    <mergeCell ref="A4:A8"/>
    <mergeCell ref="A9:A11"/>
    <mergeCell ref="A12:A15"/>
    <mergeCell ref="A16:A19"/>
    <mergeCell ref="A20:A27"/>
    <mergeCell ref="A28:A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C43D9-C74F-4D24-BEA1-2671AF5A96FF}">
  <dimension ref="A1:I23"/>
  <sheetViews>
    <sheetView zoomScale="90" zoomScaleNormal="90" workbookViewId="0">
      <selection activeCell="E8" sqref="E8"/>
    </sheetView>
  </sheetViews>
  <sheetFormatPr baseColWidth="10" defaultColWidth="11.44140625" defaultRowHeight="14.4" x14ac:dyDescent="0.3"/>
  <cols>
    <col min="1" max="1" width="10.44140625" bestFit="1" customWidth="1"/>
    <col min="2" max="2" width="11.5546875" bestFit="1" customWidth="1"/>
    <col min="3" max="3" width="17.33203125" customWidth="1"/>
    <col min="4" max="4" width="20.33203125" bestFit="1" customWidth="1"/>
    <col min="5" max="5" width="14.5546875" customWidth="1"/>
    <col min="6" max="6" width="35.44140625" bestFit="1" customWidth="1"/>
    <col min="7" max="7" width="20.33203125" bestFit="1" customWidth="1"/>
    <col min="8" max="8" width="19.33203125" bestFit="1" customWidth="1"/>
    <col min="9" max="9" width="19.88671875" bestFit="1" customWidth="1"/>
  </cols>
  <sheetData>
    <row r="1" spans="1:9" x14ac:dyDescent="0.3">
      <c r="A1" s="24" t="s">
        <v>74</v>
      </c>
      <c r="B1" s="24" t="s">
        <v>75</v>
      </c>
      <c r="C1" s="24" t="s">
        <v>76</v>
      </c>
      <c r="D1" s="25" t="s">
        <v>77</v>
      </c>
      <c r="E1" s="24" t="s">
        <v>78</v>
      </c>
      <c r="F1" s="24" t="s">
        <v>79</v>
      </c>
      <c r="G1" s="25" t="s">
        <v>75</v>
      </c>
      <c r="H1" s="24" t="s">
        <v>80</v>
      </c>
      <c r="I1" s="24" t="s">
        <v>81</v>
      </c>
    </row>
    <row r="2" spans="1:9" x14ac:dyDescent="0.3">
      <c r="A2" s="3">
        <v>1</v>
      </c>
      <c r="B2" s="3">
        <v>121494</v>
      </c>
      <c r="C2" s="3">
        <v>145748</v>
      </c>
      <c r="D2" s="26">
        <v>1083783658.4200001</v>
      </c>
      <c r="E2" s="3">
        <v>83146</v>
      </c>
      <c r="F2" s="7" t="s">
        <v>82</v>
      </c>
      <c r="G2" s="26">
        <v>1082693854.98</v>
      </c>
      <c r="H2" s="27">
        <f t="shared" ref="H2:H20" si="0">+D2-G2</f>
        <v>1089803.4400000572</v>
      </c>
      <c r="I2" s="28">
        <f t="shared" ref="I2:I21" si="1">H2/D2</f>
        <v>1.0055544125742153E-3</v>
      </c>
    </row>
    <row r="3" spans="1:9" x14ac:dyDescent="0.3">
      <c r="A3" s="3">
        <v>2</v>
      </c>
      <c r="B3" s="3">
        <v>121561</v>
      </c>
      <c r="C3" s="3">
        <v>145752</v>
      </c>
      <c r="D3" s="26">
        <v>1260159323.76</v>
      </c>
      <c r="E3" s="3">
        <v>83147</v>
      </c>
      <c r="F3" s="7" t="s">
        <v>83</v>
      </c>
      <c r="G3" s="26">
        <v>1197277141.28</v>
      </c>
      <c r="H3" s="27">
        <f t="shared" si="0"/>
        <v>62882182.480000019</v>
      </c>
      <c r="I3" s="28">
        <f t="shared" si="1"/>
        <v>4.9900184281758381E-2</v>
      </c>
    </row>
    <row r="4" spans="1:9" x14ac:dyDescent="0.3">
      <c r="A4" s="3">
        <v>3</v>
      </c>
      <c r="B4" s="3">
        <v>121563</v>
      </c>
      <c r="C4" s="3">
        <v>145759</v>
      </c>
      <c r="D4" s="26">
        <v>1759376815.95</v>
      </c>
      <c r="E4" s="3">
        <v>83148</v>
      </c>
      <c r="F4" s="7" t="s">
        <v>84</v>
      </c>
      <c r="G4" s="26">
        <v>1656988884.6500001</v>
      </c>
      <c r="H4" s="27">
        <f t="shared" si="0"/>
        <v>102387931.29999995</v>
      </c>
      <c r="I4" s="28">
        <f t="shared" si="1"/>
        <v>5.8195566959721563E-2</v>
      </c>
    </row>
    <row r="5" spans="1:9" x14ac:dyDescent="0.3">
      <c r="A5" s="3">
        <v>4</v>
      </c>
      <c r="B5" s="3">
        <v>121564</v>
      </c>
      <c r="C5" s="3">
        <v>145802</v>
      </c>
      <c r="D5" s="26">
        <v>1910382882.1199999</v>
      </c>
      <c r="E5" s="3">
        <v>83153</v>
      </c>
      <c r="F5" s="7" t="s">
        <v>84</v>
      </c>
      <c r="G5" s="26">
        <v>1778579707.74</v>
      </c>
      <c r="H5" s="27">
        <f t="shared" si="0"/>
        <v>131803174.37999988</v>
      </c>
      <c r="I5" s="28">
        <f t="shared" si="1"/>
        <v>6.8993067103770622E-2</v>
      </c>
    </row>
    <row r="6" spans="1:9" x14ac:dyDescent="0.3">
      <c r="A6" s="3">
        <v>5</v>
      </c>
      <c r="B6" s="3">
        <v>121565</v>
      </c>
      <c r="C6" s="3">
        <v>145803</v>
      </c>
      <c r="D6" s="26">
        <v>880938813.24000001</v>
      </c>
      <c r="E6" s="3">
        <v>83154</v>
      </c>
      <c r="F6" s="7" t="s">
        <v>83</v>
      </c>
      <c r="G6" s="26">
        <v>840316830.72000003</v>
      </c>
      <c r="H6" s="27">
        <f t="shared" si="0"/>
        <v>40621982.519999981</v>
      </c>
      <c r="I6" s="28">
        <f t="shared" si="1"/>
        <v>4.611214979914055E-2</v>
      </c>
    </row>
    <row r="7" spans="1:9" x14ac:dyDescent="0.3">
      <c r="A7" s="3">
        <v>6</v>
      </c>
      <c r="B7" s="3">
        <v>121566</v>
      </c>
      <c r="C7" s="3">
        <v>145806</v>
      </c>
      <c r="D7" s="26">
        <v>1628089378.03</v>
      </c>
      <c r="E7" s="3">
        <v>83155</v>
      </c>
      <c r="F7" s="7" t="s">
        <v>84</v>
      </c>
      <c r="G7" s="26">
        <v>1522372631.9100001</v>
      </c>
      <c r="H7" s="27">
        <f t="shared" si="0"/>
        <v>105716746.11999989</v>
      </c>
      <c r="I7" s="28">
        <f t="shared" si="1"/>
        <v>6.4933011385356454E-2</v>
      </c>
    </row>
    <row r="8" spans="1:9" x14ac:dyDescent="0.3">
      <c r="A8" s="3">
        <v>7</v>
      </c>
      <c r="B8" s="3">
        <v>121567</v>
      </c>
      <c r="C8" s="3">
        <v>145807</v>
      </c>
      <c r="D8" s="26">
        <v>724408573.63999999</v>
      </c>
      <c r="E8" s="3">
        <v>83156</v>
      </c>
      <c r="F8" s="7" t="s">
        <v>83</v>
      </c>
      <c r="G8" s="26">
        <v>663836815.84000003</v>
      </c>
      <c r="H8" s="27">
        <f t="shared" si="0"/>
        <v>60571757.799999952</v>
      </c>
      <c r="I8" s="28">
        <f t="shared" si="1"/>
        <v>8.3615462328999871E-2</v>
      </c>
    </row>
    <row r="9" spans="1:9" x14ac:dyDescent="0.3">
      <c r="A9" s="3">
        <v>8</v>
      </c>
      <c r="B9" s="3">
        <v>121568</v>
      </c>
      <c r="C9" s="3">
        <v>145808</v>
      </c>
      <c r="D9" s="26">
        <v>1972752748.1600001</v>
      </c>
      <c r="E9" s="3">
        <v>83157</v>
      </c>
      <c r="F9" s="7" t="s">
        <v>82</v>
      </c>
      <c r="G9" s="26">
        <v>1952542087.96</v>
      </c>
      <c r="H9" s="27">
        <f t="shared" si="0"/>
        <v>20210660.200000048</v>
      </c>
      <c r="I9" s="28">
        <f t="shared" si="1"/>
        <v>1.0244902823656268E-2</v>
      </c>
    </row>
    <row r="10" spans="1:9" x14ac:dyDescent="0.3">
      <c r="A10" s="3">
        <v>9</v>
      </c>
      <c r="B10" s="3">
        <v>121569</v>
      </c>
      <c r="C10" s="3">
        <v>145809</v>
      </c>
      <c r="D10" s="26">
        <v>1675173650.1700001</v>
      </c>
      <c r="E10" s="3">
        <v>83158</v>
      </c>
      <c r="F10" s="7" t="s">
        <v>83</v>
      </c>
      <c r="G10" s="26">
        <v>1558163629.4300001</v>
      </c>
      <c r="H10" s="27">
        <f t="shared" si="0"/>
        <v>117010020.74000001</v>
      </c>
      <c r="I10" s="28">
        <f t="shared" si="1"/>
        <v>6.9849487381875658E-2</v>
      </c>
    </row>
    <row r="11" spans="1:9" x14ac:dyDescent="0.3">
      <c r="A11" s="3">
        <v>10</v>
      </c>
      <c r="B11" s="3">
        <v>121570</v>
      </c>
      <c r="C11" s="3">
        <v>145811</v>
      </c>
      <c r="D11" s="26">
        <v>2119212038.8399999</v>
      </c>
      <c r="E11" s="3">
        <v>83159</v>
      </c>
      <c r="F11" s="7" t="s">
        <v>85</v>
      </c>
      <c r="G11" s="26">
        <v>2018520160.5599999</v>
      </c>
      <c r="H11" s="27">
        <f t="shared" si="0"/>
        <v>100691878.27999997</v>
      </c>
      <c r="I11" s="28">
        <f t="shared" si="1"/>
        <v>4.7513828930075358E-2</v>
      </c>
    </row>
    <row r="12" spans="1:9" x14ac:dyDescent="0.3">
      <c r="A12" s="3">
        <v>11</v>
      </c>
      <c r="B12" s="3">
        <v>121571</v>
      </c>
      <c r="C12" s="3">
        <v>145812</v>
      </c>
      <c r="D12" s="26">
        <v>1496498298.8900001</v>
      </c>
      <c r="E12" s="3">
        <v>83160</v>
      </c>
      <c r="F12" s="7" t="s">
        <v>85</v>
      </c>
      <c r="G12" s="26">
        <v>1415656031.96</v>
      </c>
      <c r="H12" s="27">
        <f t="shared" si="0"/>
        <v>80842266.930000067</v>
      </c>
      <c r="I12" s="28">
        <f t="shared" si="1"/>
        <v>5.402095477820678E-2</v>
      </c>
    </row>
    <row r="13" spans="1:9" x14ac:dyDescent="0.3">
      <c r="A13" s="3">
        <v>12</v>
      </c>
      <c r="B13" s="3">
        <v>121572</v>
      </c>
      <c r="C13" s="3">
        <v>145814</v>
      </c>
      <c r="D13" s="26">
        <v>2831393704.8099999</v>
      </c>
      <c r="E13" s="3">
        <v>83161</v>
      </c>
      <c r="F13" s="7" t="s">
        <v>82</v>
      </c>
      <c r="G13" s="26">
        <v>2829399892.9899998</v>
      </c>
      <c r="H13" s="27">
        <f t="shared" si="0"/>
        <v>1993811.8200001717</v>
      </c>
      <c r="I13" s="28">
        <f t="shared" si="1"/>
        <v>7.0418035351744416E-4</v>
      </c>
    </row>
    <row r="14" spans="1:9" x14ac:dyDescent="0.3">
      <c r="A14" s="3">
        <v>13</v>
      </c>
      <c r="B14" s="3">
        <v>121574</v>
      </c>
      <c r="C14" s="3">
        <v>145816</v>
      </c>
      <c r="D14" s="26">
        <v>1289867236.9300001</v>
      </c>
      <c r="E14" s="3">
        <v>83162</v>
      </c>
      <c r="F14" s="7" t="s">
        <v>85</v>
      </c>
      <c r="G14" s="26">
        <v>1205959000</v>
      </c>
      <c r="H14" s="27">
        <f t="shared" si="0"/>
        <v>83908236.930000067</v>
      </c>
      <c r="I14" s="28">
        <f t="shared" si="1"/>
        <v>6.5051839854238958E-2</v>
      </c>
    </row>
    <row r="15" spans="1:9" x14ac:dyDescent="0.3">
      <c r="A15" s="3">
        <v>14</v>
      </c>
      <c r="B15" s="3">
        <v>121577</v>
      </c>
      <c r="C15" s="3">
        <v>145819</v>
      </c>
      <c r="D15" s="26">
        <v>1277387979.6300001</v>
      </c>
      <c r="E15" s="3">
        <v>83163</v>
      </c>
      <c r="F15" s="7" t="s">
        <v>85</v>
      </c>
      <c r="G15" s="26">
        <v>1195466543.1600001</v>
      </c>
      <c r="H15" s="27">
        <f t="shared" si="0"/>
        <v>81921436.470000029</v>
      </c>
      <c r="I15" s="28">
        <f t="shared" si="1"/>
        <v>6.4131992610208258E-2</v>
      </c>
    </row>
    <row r="16" spans="1:9" x14ac:dyDescent="0.3">
      <c r="A16" s="3">
        <v>15</v>
      </c>
      <c r="B16" s="3">
        <v>121578</v>
      </c>
      <c r="C16" s="3">
        <v>145822</v>
      </c>
      <c r="D16" s="26">
        <v>1112382906.25</v>
      </c>
      <c r="E16" s="3">
        <v>83164</v>
      </c>
      <c r="F16" s="7" t="s">
        <v>85</v>
      </c>
      <c r="G16" s="26">
        <v>1044949995.8</v>
      </c>
      <c r="H16" s="27">
        <f t="shared" si="0"/>
        <v>67432910.450000048</v>
      </c>
      <c r="I16" s="28">
        <f t="shared" si="1"/>
        <v>6.0620232539644034E-2</v>
      </c>
    </row>
    <row r="17" spans="1:9" x14ac:dyDescent="0.3">
      <c r="A17" s="3">
        <v>16</v>
      </c>
      <c r="B17" s="3">
        <v>121579</v>
      </c>
      <c r="C17" s="3">
        <v>145826</v>
      </c>
      <c r="D17" s="26">
        <v>1121410790.28</v>
      </c>
      <c r="E17" s="3">
        <v>83165</v>
      </c>
      <c r="F17" s="7" t="s">
        <v>84</v>
      </c>
      <c r="G17" s="26">
        <v>1086958570.0999999</v>
      </c>
      <c r="H17" s="27">
        <f t="shared" si="0"/>
        <v>34452220.180000067</v>
      </c>
      <c r="I17" s="28">
        <f t="shared" si="1"/>
        <v>3.0722212126564119E-2</v>
      </c>
    </row>
    <row r="18" spans="1:9" x14ac:dyDescent="0.3">
      <c r="A18" s="3">
        <v>17</v>
      </c>
      <c r="B18" s="3">
        <v>121580</v>
      </c>
      <c r="C18" s="3">
        <v>145828</v>
      </c>
      <c r="D18" s="26">
        <v>1186963502.76</v>
      </c>
      <c r="E18" s="3">
        <v>83166</v>
      </c>
      <c r="F18" s="7" t="s">
        <v>83</v>
      </c>
      <c r="G18" s="26">
        <v>1095597387.8699999</v>
      </c>
      <c r="H18" s="27">
        <f t="shared" si="0"/>
        <v>91366114.890000105</v>
      </c>
      <c r="I18" s="28">
        <f t="shared" si="1"/>
        <v>7.6974662386459267E-2</v>
      </c>
    </row>
    <row r="19" spans="1:9" x14ac:dyDescent="0.3">
      <c r="A19" s="3">
        <v>18</v>
      </c>
      <c r="B19" s="3">
        <v>121581</v>
      </c>
      <c r="C19" s="3">
        <v>145834</v>
      </c>
      <c r="D19" s="26">
        <v>2006360995</v>
      </c>
      <c r="E19" s="3">
        <v>83167</v>
      </c>
      <c r="F19" s="7" t="s">
        <v>84</v>
      </c>
      <c r="G19" s="26">
        <v>1960447229.6800001</v>
      </c>
      <c r="H19" s="27">
        <f t="shared" si="0"/>
        <v>45913765.319999933</v>
      </c>
      <c r="I19" s="28">
        <f t="shared" si="1"/>
        <v>2.2884099837676485E-2</v>
      </c>
    </row>
    <row r="20" spans="1:9" x14ac:dyDescent="0.3">
      <c r="A20" s="3">
        <v>19</v>
      </c>
      <c r="B20" s="3">
        <v>121582</v>
      </c>
      <c r="C20" s="3">
        <v>145837</v>
      </c>
      <c r="D20" s="26">
        <v>880975900.12</v>
      </c>
      <c r="E20" s="3">
        <v>83168</v>
      </c>
      <c r="F20" s="7" t="s">
        <v>86</v>
      </c>
      <c r="G20" s="26">
        <v>880975900.12</v>
      </c>
      <c r="H20" s="27">
        <f t="shared" si="0"/>
        <v>0</v>
      </c>
      <c r="I20" s="28">
        <f t="shared" si="1"/>
        <v>0</v>
      </c>
    </row>
    <row r="21" spans="1:9" x14ac:dyDescent="0.3">
      <c r="A21" s="24" t="s">
        <v>87</v>
      </c>
      <c r="B21" s="24"/>
      <c r="C21" s="24"/>
      <c r="D21" s="29">
        <f>SUM(D2:D20)</f>
        <v>28217519196.999996</v>
      </c>
      <c r="E21" s="24"/>
      <c r="F21" s="24" t="s">
        <v>88</v>
      </c>
      <c r="G21" s="29">
        <f>SUM(G2:G20)</f>
        <v>26986702296.75</v>
      </c>
      <c r="H21" s="29">
        <f>SUM(H2:H20)</f>
        <v>1230816900.2500002</v>
      </c>
      <c r="I21" s="28">
        <f t="shared" si="1"/>
        <v>4.3618891216377985E-2</v>
      </c>
    </row>
    <row r="23" spans="1:9" x14ac:dyDescent="0.3">
      <c r="C23" s="37"/>
      <c r="E23" s="37"/>
    </row>
  </sheetData>
  <conditionalFormatting sqref="I2:I2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{218AEF97-BAC1-4DD5-92CF-349D000464EE}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8AEF97-BAC1-4DD5-92CF-349D000464E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I2:I21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3859-BB68-42ED-84ED-454FFBC08D35}">
  <dimension ref="A1:E21"/>
  <sheetViews>
    <sheetView tabSelected="1" zoomScale="90" zoomScaleNormal="90" workbookViewId="0">
      <selection activeCell="B27" sqref="B27"/>
    </sheetView>
  </sheetViews>
  <sheetFormatPr baseColWidth="10" defaultColWidth="11.44140625" defaultRowHeight="14.4" x14ac:dyDescent="0.3"/>
  <cols>
    <col min="1" max="1" width="35.5546875" bestFit="1" customWidth="1"/>
    <col min="2" max="2" width="10.44140625" bestFit="1" customWidth="1"/>
    <col min="3" max="3" width="21.33203125" customWidth="1"/>
    <col min="4" max="4" width="33.21875" customWidth="1"/>
    <col min="5" max="5" width="46.5546875" customWidth="1"/>
  </cols>
  <sheetData>
    <row r="1" spans="1:5" x14ac:dyDescent="0.3">
      <c r="A1" s="30" t="s">
        <v>79</v>
      </c>
      <c r="B1" s="30" t="s">
        <v>74</v>
      </c>
      <c r="C1" s="30" t="s">
        <v>78</v>
      </c>
      <c r="D1" s="30" t="s">
        <v>75</v>
      </c>
      <c r="E1" s="30" t="s">
        <v>87</v>
      </c>
    </row>
    <row r="2" spans="1:5" x14ac:dyDescent="0.3">
      <c r="A2" s="45" t="s">
        <v>84</v>
      </c>
      <c r="B2" s="14">
        <v>3</v>
      </c>
      <c r="C2" s="3">
        <v>83148</v>
      </c>
      <c r="D2" s="31">
        <v>1656988884.6500001</v>
      </c>
      <c r="E2" s="40">
        <f>SUM(D2:D6)</f>
        <v>8005347024.0799999</v>
      </c>
    </row>
    <row r="3" spans="1:5" x14ac:dyDescent="0.3">
      <c r="A3" s="46"/>
      <c r="B3" s="14">
        <v>4</v>
      </c>
      <c r="C3" s="3">
        <v>83153</v>
      </c>
      <c r="D3" s="31">
        <v>1778579707.74</v>
      </c>
      <c r="E3" s="41"/>
    </row>
    <row r="4" spans="1:5" x14ac:dyDescent="0.3">
      <c r="A4" s="46"/>
      <c r="B4" s="14">
        <v>6</v>
      </c>
      <c r="C4" s="3">
        <v>83155</v>
      </c>
      <c r="D4" s="31">
        <v>1522372631.9100001</v>
      </c>
      <c r="E4" s="41"/>
    </row>
    <row r="5" spans="1:5" x14ac:dyDescent="0.3">
      <c r="A5" s="46"/>
      <c r="B5" s="14">
        <v>16</v>
      </c>
      <c r="C5" s="3">
        <v>83165</v>
      </c>
      <c r="D5" s="31">
        <v>1086958570.0999999</v>
      </c>
      <c r="E5" s="41"/>
    </row>
    <row r="6" spans="1:5" x14ac:dyDescent="0.3">
      <c r="A6" s="47"/>
      <c r="B6" s="14">
        <v>18</v>
      </c>
      <c r="C6" s="3">
        <v>83167</v>
      </c>
      <c r="D6" s="31">
        <v>1960447229.6800001</v>
      </c>
      <c r="E6" s="42"/>
    </row>
    <row r="7" spans="1:5" x14ac:dyDescent="0.3">
      <c r="A7" s="45" t="s">
        <v>85</v>
      </c>
      <c r="B7" s="14">
        <v>10</v>
      </c>
      <c r="C7" s="3">
        <v>83159</v>
      </c>
      <c r="D7" s="31">
        <v>2018520160.5599999</v>
      </c>
      <c r="E7" s="40">
        <f>SUM(D7:D11)</f>
        <v>6880551731.4800005</v>
      </c>
    </row>
    <row r="8" spans="1:5" x14ac:dyDescent="0.3">
      <c r="A8" s="46"/>
      <c r="B8" s="14">
        <v>11</v>
      </c>
      <c r="C8" s="3">
        <v>83160</v>
      </c>
      <c r="D8" s="31">
        <v>1415656031.96</v>
      </c>
      <c r="E8" s="41"/>
    </row>
    <row r="9" spans="1:5" x14ac:dyDescent="0.3">
      <c r="A9" s="46"/>
      <c r="B9" s="14">
        <v>13</v>
      </c>
      <c r="C9" s="3">
        <v>83162</v>
      </c>
      <c r="D9" s="31">
        <v>1205959000</v>
      </c>
      <c r="E9" s="41"/>
    </row>
    <row r="10" spans="1:5" x14ac:dyDescent="0.3">
      <c r="A10" s="46"/>
      <c r="B10" s="14">
        <v>14</v>
      </c>
      <c r="C10" s="3">
        <v>83163</v>
      </c>
      <c r="D10" s="31">
        <v>1195466543.1600001</v>
      </c>
      <c r="E10" s="41"/>
    </row>
    <row r="11" spans="1:5" x14ac:dyDescent="0.3">
      <c r="A11" s="47"/>
      <c r="B11" s="14">
        <v>15</v>
      </c>
      <c r="C11" s="3">
        <v>83164</v>
      </c>
      <c r="D11" s="31">
        <v>1044949995.8</v>
      </c>
      <c r="E11" s="42"/>
    </row>
    <row r="12" spans="1:5" x14ac:dyDescent="0.3">
      <c r="A12" s="45" t="s">
        <v>82</v>
      </c>
      <c r="B12" s="14">
        <v>1</v>
      </c>
      <c r="C12" s="3">
        <v>83146</v>
      </c>
      <c r="D12" s="31">
        <v>1082693854.98</v>
      </c>
      <c r="E12" s="40">
        <f>SUM(D12:D14)</f>
        <v>5864635835.9300003</v>
      </c>
    </row>
    <row r="13" spans="1:5" x14ac:dyDescent="0.3">
      <c r="A13" s="46"/>
      <c r="B13" s="14">
        <v>8</v>
      </c>
      <c r="C13" s="3">
        <v>83157</v>
      </c>
      <c r="D13" s="31">
        <v>1952542087.96</v>
      </c>
      <c r="E13" s="41"/>
    </row>
    <row r="14" spans="1:5" x14ac:dyDescent="0.3">
      <c r="A14" s="47"/>
      <c r="B14" s="14">
        <v>12</v>
      </c>
      <c r="C14" s="3">
        <v>83161</v>
      </c>
      <c r="D14" s="31">
        <v>2829399892.9899998</v>
      </c>
      <c r="E14" s="42"/>
    </row>
    <row r="15" spans="1:5" x14ac:dyDescent="0.3">
      <c r="A15" s="45" t="s">
        <v>83</v>
      </c>
      <c r="B15" s="14">
        <v>2</v>
      </c>
      <c r="C15" s="3">
        <v>83147</v>
      </c>
      <c r="D15" s="31">
        <v>1197277141.28</v>
      </c>
      <c r="E15" s="40">
        <f>SUM(D15:D19)</f>
        <v>5355191805.1400003</v>
      </c>
    </row>
    <row r="16" spans="1:5" x14ac:dyDescent="0.3">
      <c r="A16" s="46"/>
      <c r="B16" s="14">
        <v>5</v>
      </c>
      <c r="C16" s="3">
        <v>83154</v>
      </c>
      <c r="D16" s="31">
        <v>840316830.72000003</v>
      </c>
      <c r="E16" s="41"/>
    </row>
    <row r="17" spans="1:5" x14ac:dyDescent="0.3">
      <c r="A17" s="46"/>
      <c r="B17" s="14">
        <v>7</v>
      </c>
      <c r="C17" s="3">
        <v>83156</v>
      </c>
      <c r="D17" s="31">
        <v>663836815.84000003</v>
      </c>
      <c r="E17" s="41"/>
    </row>
    <row r="18" spans="1:5" x14ac:dyDescent="0.3">
      <c r="A18" s="46"/>
      <c r="B18" s="14">
        <v>9</v>
      </c>
      <c r="C18" s="3">
        <v>83158</v>
      </c>
      <c r="D18" s="31">
        <v>1558163629.4300001</v>
      </c>
      <c r="E18" s="41"/>
    </row>
    <row r="19" spans="1:5" x14ac:dyDescent="0.3">
      <c r="A19" s="47"/>
      <c r="B19" s="14">
        <v>17</v>
      </c>
      <c r="C19" s="3">
        <v>83166</v>
      </c>
      <c r="D19" s="31">
        <v>1095597387.8699999</v>
      </c>
      <c r="E19" s="42"/>
    </row>
    <row r="20" spans="1:5" x14ac:dyDescent="0.3">
      <c r="A20" s="34" t="s">
        <v>86</v>
      </c>
      <c r="B20" s="14">
        <v>19</v>
      </c>
      <c r="C20" s="3">
        <v>83168</v>
      </c>
      <c r="D20" s="35">
        <v>880975900.12</v>
      </c>
      <c r="E20" s="36">
        <f>D20</f>
        <v>880975900.12</v>
      </c>
    </row>
    <row r="21" spans="1:5" x14ac:dyDescent="0.3">
      <c r="A21" s="43" t="s">
        <v>89</v>
      </c>
      <c r="B21" s="44"/>
      <c r="C21" s="33"/>
      <c r="D21" s="32">
        <f>SUM(D2:D20)</f>
        <v>26986702296.749996</v>
      </c>
      <c r="E21" s="32">
        <f>SUM(E2:E20)</f>
        <v>26986702296.75</v>
      </c>
    </row>
  </sheetData>
  <mergeCells count="9">
    <mergeCell ref="E2:E6"/>
    <mergeCell ref="E7:E11"/>
    <mergeCell ref="E12:E14"/>
    <mergeCell ref="E15:E19"/>
    <mergeCell ref="A21:B21"/>
    <mergeCell ref="A2:A6"/>
    <mergeCell ref="A7:A11"/>
    <mergeCell ref="A12:A14"/>
    <mergeCell ref="A15:A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FCDB-8EEA-496F-B2F5-562336047AC3}">
  <dimension ref="A1:H21"/>
  <sheetViews>
    <sheetView zoomScale="80" zoomScaleNormal="80" workbookViewId="0">
      <selection sqref="A1:H21"/>
    </sheetView>
  </sheetViews>
  <sheetFormatPr baseColWidth="10" defaultColWidth="10.88671875" defaultRowHeight="14.4" x14ac:dyDescent="0.3"/>
  <cols>
    <col min="1" max="1" width="36.33203125" style="20" bestFit="1" customWidth="1"/>
    <col min="2" max="2" width="10.88671875" style="20" bestFit="1" customWidth="1"/>
    <col min="3" max="4" width="18.109375" style="20" customWidth="1"/>
    <col min="5" max="5" width="24.88671875" style="20" bestFit="1" customWidth="1"/>
    <col min="6" max="6" width="44.6640625" style="20" customWidth="1"/>
    <col min="7" max="7" width="27.6640625" style="20" customWidth="1"/>
    <col min="8" max="8" width="18.88671875" style="20" customWidth="1"/>
    <col min="9" max="16384" width="10.88671875" style="20"/>
  </cols>
  <sheetData>
    <row r="1" spans="1:8" s="18" customFormat="1" ht="28.8" x14ac:dyDescent="0.3">
      <c r="A1" s="16" t="s">
        <v>79</v>
      </c>
      <c r="B1" s="16" t="s">
        <v>74</v>
      </c>
      <c r="C1" s="16" t="s">
        <v>75</v>
      </c>
      <c r="D1" s="16" t="s">
        <v>87</v>
      </c>
      <c r="E1" s="17" t="s">
        <v>90</v>
      </c>
      <c r="F1" s="17" t="s">
        <v>91</v>
      </c>
      <c r="G1" s="17" t="s">
        <v>92</v>
      </c>
      <c r="H1" s="17" t="s">
        <v>93</v>
      </c>
    </row>
    <row r="2" spans="1:8" x14ac:dyDescent="0.3">
      <c r="A2" s="56" t="s">
        <v>84</v>
      </c>
      <c r="B2" s="15">
        <v>3</v>
      </c>
      <c r="C2" s="19">
        <v>1656988884.6500001</v>
      </c>
      <c r="D2" s="48">
        <v>8005347024.0799999</v>
      </c>
      <c r="E2" s="51" t="s">
        <v>94</v>
      </c>
      <c r="F2" s="51" t="s">
        <v>95</v>
      </c>
      <c r="G2" s="51" t="s">
        <v>96</v>
      </c>
      <c r="H2" s="51" t="s">
        <v>96</v>
      </c>
    </row>
    <row r="3" spans="1:8" x14ac:dyDescent="0.3">
      <c r="A3" s="57"/>
      <c r="B3" s="15">
        <v>4</v>
      </c>
      <c r="C3" s="19">
        <v>1778579707.74</v>
      </c>
      <c r="D3" s="49"/>
      <c r="E3" s="52"/>
      <c r="F3" s="52"/>
      <c r="G3" s="52"/>
      <c r="H3" s="52"/>
    </row>
    <row r="4" spans="1:8" x14ac:dyDescent="0.3">
      <c r="A4" s="57"/>
      <c r="B4" s="15">
        <v>6</v>
      </c>
      <c r="C4" s="19">
        <v>1522372631.9100001</v>
      </c>
      <c r="D4" s="49"/>
      <c r="E4" s="52"/>
      <c r="F4" s="52"/>
      <c r="G4" s="52"/>
      <c r="H4" s="52"/>
    </row>
    <row r="5" spans="1:8" x14ac:dyDescent="0.3">
      <c r="A5" s="57"/>
      <c r="B5" s="15">
        <v>16</v>
      </c>
      <c r="C5" s="19">
        <v>1086958570.0999999</v>
      </c>
      <c r="D5" s="49"/>
      <c r="E5" s="52"/>
      <c r="F5" s="52"/>
      <c r="G5" s="52"/>
      <c r="H5" s="52"/>
    </row>
    <row r="6" spans="1:8" x14ac:dyDescent="0.3">
      <c r="A6" s="58"/>
      <c r="B6" s="15">
        <v>18</v>
      </c>
      <c r="C6" s="19">
        <v>1960447229.6800001</v>
      </c>
      <c r="D6" s="50"/>
      <c r="E6" s="53"/>
      <c r="F6" s="53"/>
      <c r="G6" s="53"/>
      <c r="H6" s="53"/>
    </row>
    <row r="7" spans="1:8" x14ac:dyDescent="0.3">
      <c r="A7" s="56" t="s">
        <v>85</v>
      </c>
      <c r="B7" s="15">
        <v>10</v>
      </c>
      <c r="C7" s="19">
        <v>2018520160.5599999</v>
      </c>
      <c r="D7" s="48">
        <v>6880551731.4799995</v>
      </c>
      <c r="E7" s="51" t="s">
        <v>94</v>
      </c>
      <c r="F7" s="51" t="s">
        <v>97</v>
      </c>
      <c r="G7" s="51" t="s">
        <v>96</v>
      </c>
      <c r="H7" s="51" t="s">
        <v>96</v>
      </c>
    </row>
    <row r="8" spans="1:8" x14ac:dyDescent="0.3">
      <c r="A8" s="57"/>
      <c r="B8" s="15">
        <v>11</v>
      </c>
      <c r="C8" s="19">
        <v>1415656031.96</v>
      </c>
      <c r="D8" s="49"/>
      <c r="E8" s="52"/>
      <c r="F8" s="52"/>
      <c r="G8" s="52"/>
      <c r="H8" s="52"/>
    </row>
    <row r="9" spans="1:8" x14ac:dyDescent="0.3">
      <c r="A9" s="57"/>
      <c r="B9" s="15">
        <v>13</v>
      </c>
      <c r="C9" s="19">
        <v>1205959000</v>
      </c>
      <c r="D9" s="49"/>
      <c r="E9" s="52"/>
      <c r="F9" s="52"/>
      <c r="G9" s="52"/>
      <c r="H9" s="52"/>
    </row>
    <row r="10" spans="1:8" x14ac:dyDescent="0.3">
      <c r="A10" s="57"/>
      <c r="B10" s="15">
        <v>14</v>
      </c>
      <c r="C10" s="19">
        <v>1195466543.1600001</v>
      </c>
      <c r="D10" s="49"/>
      <c r="E10" s="52"/>
      <c r="F10" s="52"/>
      <c r="G10" s="52"/>
      <c r="H10" s="52"/>
    </row>
    <row r="11" spans="1:8" x14ac:dyDescent="0.3">
      <c r="A11" s="58"/>
      <c r="B11" s="15">
        <v>15</v>
      </c>
      <c r="C11" s="19">
        <v>1044949995.8</v>
      </c>
      <c r="D11" s="50"/>
      <c r="E11" s="53"/>
      <c r="F11" s="53"/>
      <c r="G11" s="53"/>
      <c r="H11" s="53"/>
    </row>
    <row r="12" spans="1:8" ht="18.600000000000001" customHeight="1" x14ac:dyDescent="0.3">
      <c r="A12" s="56" t="s">
        <v>82</v>
      </c>
      <c r="B12" s="15">
        <v>1</v>
      </c>
      <c r="C12" s="19">
        <v>1082693854.98</v>
      </c>
      <c r="D12" s="48">
        <v>5864635835.9300003</v>
      </c>
      <c r="E12" s="51" t="s">
        <v>94</v>
      </c>
      <c r="F12" s="51" t="s">
        <v>98</v>
      </c>
      <c r="G12" s="51" t="s">
        <v>96</v>
      </c>
      <c r="H12" s="51" t="s">
        <v>96</v>
      </c>
    </row>
    <row r="13" spans="1:8" ht="18.600000000000001" customHeight="1" x14ac:dyDescent="0.3">
      <c r="A13" s="57"/>
      <c r="B13" s="15">
        <v>8</v>
      </c>
      <c r="C13" s="19">
        <v>1952542087.96</v>
      </c>
      <c r="D13" s="49"/>
      <c r="E13" s="52"/>
      <c r="F13" s="52"/>
      <c r="G13" s="52"/>
      <c r="H13" s="52"/>
    </row>
    <row r="14" spans="1:8" ht="18.600000000000001" customHeight="1" x14ac:dyDescent="0.3">
      <c r="A14" s="58"/>
      <c r="B14" s="15">
        <v>12</v>
      </c>
      <c r="C14" s="19">
        <v>2829399892.9899998</v>
      </c>
      <c r="D14" s="50"/>
      <c r="E14" s="53"/>
      <c r="F14" s="53"/>
      <c r="G14" s="53"/>
      <c r="H14" s="53"/>
    </row>
    <row r="15" spans="1:8" ht="14.4" customHeight="1" x14ac:dyDescent="0.3">
      <c r="A15" s="56" t="s">
        <v>83</v>
      </c>
      <c r="B15" s="15">
        <v>2</v>
      </c>
      <c r="C15" s="19">
        <v>1197277141.28</v>
      </c>
      <c r="D15" s="48">
        <v>5355191805.1400003</v>
      </c>
      <c r="E15" s="51" t="s">
        <v>94</v>
      </c>
      <c r="F15" s="51" t="s">
        <v>99</v>
      </c>
      <c r="G15" s="51" t="s">
        <v>96</v>
      </c>
      <c r="H15" s="51" t="s">
        <v>96</v>
      </c>
    </row>
    <row r="16" spans="1:8" x14ac:dyDescent="0.3">
      <c r="A16" s="57"/>
      <c r="B16" s="15">
        <v>5</v>
      </c>
      <c r="C16" s="19">
        <v>840316830.72000003</v>
      </c>
      <c r="D16" s="49"/>
      <c r="E16" s="52"/>
      <c r="F16" s="52"/>
      <c r="G16" s="52"/>
      <c r="H16" s="52"/>
    </row>
    <row r="17" spans="1:8" x14ac:dyDescent="0.3">
      <c r="A17" s="57"/>
      <c r="B17" s="15">
        <v>7</v>
      </c>
      <c r="C17" s="19">
        <v>663836815.84000003</v>
      </c>
      <c r="D17" s="49"/>
      <c r="E17" s="52"/>
      <c r="F17" s="52"/>
      <c r="G17" s="52"/>
      <c r="H17" s="52"/>
    </row>
    <row r="18" spans="1:8" x14ac:dyDescent="0.3">
      <c r="A18" s="57"/>
      <c r="B18" s="15">
        <v>9</v>
      </c>
      <c r="C18" s="19">
        <v>1558163629.4300001</v>
      </c>
      <c r="D18" s="49"/>
      <c r="E18" s="52"/>
      <c r="F18" s="52"/>
      <c r="G18" s="52"/>
      <c r="H18" s="52"/>
    </row>
    <row r="19" spans="1:8" x14ac:dyDescent="0.3">
      <c r="A19" s="58"/>
      <c r="B19" s="15">
        <v>17</v>
      </c>
      <c r="C19" s="19">
        <v>1095597387.8699999</v>
      </c>
      <c r="D19" s="50"/>
      <c r="E19" s="53"/>
      <c r="F19" s="53"/>
      <c r="G19" s="53"/>
      <c r="H19" s="53"/>
    </row>
    <row r="20" spans="1:8" ht="43.2" x14ac:dyDescent="0.3">
      <c r="A20" s="23" t="s">
        <v>86</v>
      </c>
      <c r="B20" s="15">
        <v>19</v>
      </c>
      <c r="C20" s="19">
        <v>880975900.12</v>
      </c>
      <c r="D20" s="21">
        <v>880975900.12</v>
      </c>
      <c r="E20" s="15" t="s">
        <v>100</v>
      </c>
      <c r="F20" s="15" t="s">
        <v>101</v>
      </c>
      <c r="G20" s="8" t="s">
        <v>96</v>
      </c>
      <c r="H20" s="8" t="s">
        <v>96</v>
      </c>
    </row>
    <row r="21" spans="1:8" x14ac:dyDescent="0.3">
      <c r="A21" s="54" t="s">
        <v>89</v>
      </c>
      <c r="B21" s="55"/>
      <c r="C21" s="22">
        <v>26986702296.75</v>
      </c>
      <c r="D21" s="22">
        <v>26986702296.75</v>
      </c>
    </row>
  </sheetData>
  <mergeCells count="25">
    <mergeCell ref="A21:B21"/>
    <mergeCell ref="A2:A6"/>
    <mergeCell ref="A7:A11"/>
    <mergeCell ref="A12:A14"/>
    <mergeCell ref="A15:A19"/>
    <mergeCell ref="H2:H6"/>
    <mergeCell ref="H7:H11"/>
    <mergeCell ref="H12:H14"/>
    <mergeCell ref="H15:H19"/>
    <mergeCell ref="F2:F6"/>
    <mergeCell ref="F7:F11"/>
    <mergeCell ref="F12:F14"/>
    <mergeCell ref="F15:F19"/>
    <mergeCell ref="D2:D6"/>
    <mergeCell ref="D7:D11"/>
    <mergeCell ref="D12:D14"/>
    <mergeCell ref="D15:D19"/>
    <mergeCell ref="G2:G6"/>
    <mergeCell ref="G7:G11"/>
    <mergeCell ref="G12:G14"/>
    <mergeCell ref="G15:G19"/>
    <mergeCell ref="E2:E6"/>
    <mergeCell ref="E7:E11"/>
    <mergeCell ref="E12:E14"/>
    <mergeCell ref="E15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cronograma</vt:lpstr>
      <vt:lpstr>proveedores presentados </vt:lpstr>
      <vt:lpstr>Proveedores por segmento</vt:lpstr>
      <vt:lpstr>Verificación técnica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cesanch</dc:creator>
  <cp:keywords/>
  <dc:description/>
  <cp:lastModifiedBy>Diana Carolina Suárez Gutiérrez</cp:lastModifiedBy>
  <cp:revision/>
  <dcterms:created xsi:type="dcterms:W3CDTF">2021-12-01T16:53:25Z</dcterms:created>
  <dcterms:modified xsi:type="dcterms:W3CDTF">2022-08-29T20:26:23Z</dcterms:modified>
  <cp:category/>
  <cp:contentStatus/>
</cp:coreProperties>
</file>