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R\Documentos Sara\SECRETARÍA EDUCACIÓN\SEM\SEM 2023\UNOPS\LICENCIAS UNOPS\"/>
    </mc:Choice>
  </mc:AlternateContent>
  <xr:revisionPtr revIDLastSave="0" documentId="13_ncr:1_{81D408DE-A887-43FC-A3F6-82B3F06AB266}" xr6:coauthVersionLast="47" xr6:coauthVersionMax="47" xr10:uidLastSave="{00000000-0000-0000-0000-000000000000}"/>
  <bookViews>
    <workbookView xWindow="-120" yWindow="-120" windowWidth="20730" windowHeight="11040" activeTab="1" xr2:uid="{A340888C-0A28-44FD-B6B5-7681FE858B30}"/>
  </bookViews>
  <sheets>
    <sheet name="Windows" sheetId="1" r:id="rId1"/>
    <sheet name="Offic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2" l="1"/>
  <c r="C53" i="1"/>
  <c r="Q3" i="2"/>
  <c r="E24" i="1"/>
  <c r="C36" i="1"/>
  <c r="C37" i="1" s="1"/>
  <c r="C20" i="1"/>
  <c r="Q8" i="2" l="1"/>
</calcChain>
</file>

<file path=xl/sharedStrings.xml><?xml version="1.0" encoding="utf-8"?>
<sst xmlns="http://schemas.openxmlformats.org/spreadsheetml/2006/main" count="84" uniqueCount="60">
  <si>
    <t>Proveedor</t>
  </si>
  <si>
    <t>Valor</t>
  </si>
  <si>
    <t>900324056. ADVANCED TECHNOLOGIES &amp; SOLUTIONS GROUP SAS - ETP III</t>
  </si>
  <si>
    <t>91282210. JAIRO OSORIO CABALLERO - Consumibles de Impresión II, Materiales de Construcción y Ferretería, ETP III</t>
  </si>
  <si>
    <t>900502917. COMERCIALIZADORA SEMCAR SAS - ETP III</t>
  </si>
  <si>
    <t>7700667. JUAN PABLO DIAZ PUYO - ETP III</t>
  </si>
  <si>
    <t>807002365. PATIÑO Y CONTRERAS CIA SAS - ETP III</t>
  </si>
  <si>
    <t>7694923. HERMES MAURICIO BRAVO RAMIREZ - ETP III</t>
  </si>
  <si>
    <t>830112250. RIO TECHNOLOGY S.A.S - ETP III</t>
  </si>
  <si>
    <t>800127892. COTEC SAS - ETP III</t>
  </si>
  <si>
    <t>804009217. COMTEC SOLUTIONS SAS - ETP III, Primera Infancia</t>
  </si>
  <si>
    <t>91508166. JV ELECTRONICS - ETP III</t>
  </si>
  <si>
    <t>901046407. PC SYSTEM S.A.S. - ETP III</t>
  </si>
  <si>
    <t>800143512. COINSA SAS - Atención emergencia COVID-19, ETP III</t>
  </si>
  <si>
    <t>PROMEDIO TOTAL</t>
  </si>
  <si>
    <t>Texto</t>
  </si>
  <si>
    <t>Cantidad</t>
  </si>
  <si>
    <t>COMPONENTE-PT-69. COMPONENTE -- COMPONENTE -- Sistema Operativo Windows 10 Profesional -- NA -- NA -- NA -- NA -- NA -- NA -- NA -- Todas las zonas</t>
  </si>
  <si>
    <r>
      <t xml:space="preserve">- </t>
    </r>
    <r>
      <rPr>
        <i/>
        <sz val="8"/>
        <color rgb="FF212529"/>
        <rFont val="Work Sans Light"/>
      </rPr>
      <t>COMPONENTE</t>
    </r>
    <r>
      <rPr>
        <sz val="12"/>
        <color rgb="FF212529"/>
        <rFont val="Work Sans Light"/>
      </rPr>
      <t xml:space="preserve"> - </t>
    </r>
    <r>
      <rPr>
        <i/>
        <sz val="8"/>
        <color rgb="FF212529"/>
        <rFont val="Work Sans Light"/>
      </rPr>
      <t>SISTEMA OPERATIVO WINDOWS 10 PROFESIONAL</t>
    </r>
    <r>
      <rPr>
        <sz val="12"/>
        <color rgb="FF212529"/>
        <rFont val="Work Sans Light"/>
      </rPr>
      <t xml:space="preserve"> - </t>
    </r>
    <r>
      <rPr>
        <i/>
        <sz val="8"/>
        <color rgb="FF212529"/>
        <rFont val="Work Sans Light"/>
      </rPr>
      <t>NA</t>
    </r>
    <r>
      <rPr>
        <sz val="12"/>
        <color rgb="FF212529"/>
        <rFont val="Work Sans Light"/>
      </rPr>
      <t xml:space="preserve"> - </t>
    </r>
    <r>
      <rPr>
        <i/>
        <sz val="8"/>
        <color rgb="FF212529"/>
        <rFont val="Work Sans Light"/>
      </rPr>
      <t>NA</t>
    </r>
    <r>
      <rPr>
        <sz val="12"/>
        <color rgb="FF212529"/>
        <rFont val="Work Sans Light"/>
      </rPr>
      <t xml:space="preserve"> - </t>
    </r>
    <r>
      <rPr>
        <i/>
        <sz val="8"/>
        <color rgb="FF212529"/>
        <rFont val="Work Sans Light"/>
      </rPr>
      <t>NA</t>
    </r>
    <r>
      <rPr>
        <sz val="12"/>
        <color rgb="FF212529"/>
        <rFont val="Work Sans Light"/>
      </rPr>
      <t xml:space="preserve"> - </t>
    </r>
    <r>
      <rPr>
        <i/>
        <sz val="8"/>
        <color rgb="FF212529"/>
        <rFont val="Work Sans Light"/>
      </rPr>
      <t>NA</t>
    </r>
    <r>
      <rPr>
        <sz val="12"/>
        <color rgb="FF212529"/>
        <rFont val="Work Sans Light"/>
      </rPr>
      <t xml:space="preserve"> - </t>
    </r>
    <r>
      <rPr>
        <i/>
        <sz val="8"/>
        <color rgb="FF212529"/>
        <rFont val="Work Sans Light"/>
      </rPr>
      <t>NA</t>
    </r>
    <r>
      <rPr>
        <sz val="12"/>
        <color rgb="FF212529"/>
        <rFont val="Work Sans Light"/>
      </rPr>
      <t xml:space="preserve"> - </t>
    </r>
    <r>
      <rPr>
        <i/>
        <sz val="8"/>
        <color rgb="FF212529"/>
        <rFont val="Work Sans Light"/>
      </rPr>
      <t>NA</t>
    </r>
    <r>
      <rPr>
        <sz val="12"/>
        <color rgb="FF212529"/>
        <rFont val="Work Sans Light"/>
      </rPr>
      <t xml:space="preserve"> - </t>
    </r>
    <r>
      <rPr>
        <i/>
        <sz val="8"/>
        <color rgb="FF212529"/>
        <rFont val="Work Sans Light"/>
      </rPr>
      <t>NA</t>
    </r>
    <r>
      <rPr>
        <sz val="12"/>
        <color rgb="FF212529"/>
        <rFont val="Work Sans Light"/>
      </rPr>
      <t xml:space="preserve"> - </t>
    </r>
    <r>
      <rPr>
        <i/>
        <sz val="8"/>
        <color rgb="FF212529"/>
        <rFont val="Work Sans Light"/>
      </rPr>
      <t>TODAS LAS ZONAS</t>
    </r>
  </si>
  <si>
    <t>9</t>
  </si>
  <si>
    <t>Código de parte</t>
  </si>
  <si>
    <t>Categoría</t>
  </si>
  <si>
    <t>Nombre Producto</t>
  </si>
  <si>
    <t>Unidad de Medida</t>
  </si>
  <si>
    <t>Tipo</t>
  </si>
  <si>
    <t>Zona</t>
  </si>
  <si>
    <t>Asistencia</t>
  </si>
  <si>
    <t>Perfil</t>
  </si>
  <si>
    <t>Forma de pago</t>
  </si>
  <si>
    <t>Aplica IVA</t>
  </si>
  <si>
    <t>Moneda</t>
  </si>
  <si>
    <t>Catalogo principal</t>
  </si>
  <si>
    <t>DG7GMGF0D7FZ-0002</t>
  </si>
  <si>
    <t>OPEN VALUE - CSP GOBIERNO</t>
  </si>
  <si>
    <t>Office LTSC Standard 2021</t>
  </si>
  <si>
    <t>Unidad</t>
  </si>
  <si>
    <t>Standard</t>
  </si>
  <si>
    <t>N/A</t>
  </si>
  <si>
    <t>CSP GOBIERNO</t>
  </si>
  <si>
    <t>Licencia</t>
  </si>
  <si>
    <t>Por definición del partner</t>
  </si>
  <si>
    <t>USD</t>
  </si>
  <si>
    <t>Total</t>
  </si>
  <si>
    <t>Total licencias</t>
  </si>
  <si>
    <t>Total POAI</t>
  </si>
  <si>
    <t>Diferencia</t>
  </si>
  <si>
    <t>Valor pesos + gravámenes</t>
  </si>
  <si>
    <t>TRM (31/07/2023)</t>
  </si>
  <si>
    <t>900324056, ADVANCED TECHNOLOGIES &amp; SOLUTIONS GROUP SAS - ETP III</t>
  </si>
  <si>
    <t>91282210, JAIRO OSORIO CABALLERO - Consumibles de Impresión II Materiales de Construcción y Ferretería ETP III</t>
  </si>
  <si>
    <t>900502917, COMERCIALIZADORA SEMCAR SAS - ETP III</t>
  </si>
  <si>
    <t>7700667, JUAN PABLO DIAZ PUYO - ETP III</t>
  </si>
  <si>
    <t>807002365, PATIÑO Y CONTRERAS CIA SAS - ETP III</t>
  </si>
  <si>
    <t>7694923, HERMES MAURICIO BRAVO RAMIREZ - ETP III</t>
  </si>
  <si>
    <t>830112250, RIO TECHNOLOGY S,A,S - ETP III</t>
  </si>
  <si>
    <t>800127892, COTEC SAS - ETP III</t>
  </si>
  <si>
    <t>804009217, COMTEC SOLUTIONS SAS - ETP III Primera Infancia</t>
  </si>
  <si>
    <t>91508166, JV ELECTRONICS - ETP III</t>
  </si>
  <si>
    <t>901046407, PC SYSTEM S,A,S, - ETP III</t>
  </si>
  <si>
    <t>800143512, COINSA SAS - Atención emergencia COVID-19 ETP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</si>
</sst>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&lt;1]0.0000;[&lt;5]0.00;#,###.00"/>
    <numFmt numFmtId="165" formatCode="[&lt;5]0.00;[&gt;5]#,###;General"/>
    <numFmt numFmtId="166" formatCode="_-&quot;$&quot;\ * #,##0_-;\-&quot;$&quot;\ * #,##0_-;_-&quot;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Work Sans Light"/>
    </font>
    <font>
      <sz val="12"/>
      <color rgb="FF212529"/>
      <name val="Work Sans Light"/>
    </font>
    <font>
      <b/>
      <sz val="12"/>
      <color rgb="FF007BFF"/>
      <name val="Font Awesome 5 Free"/>
    </font>
    <font>
      <i/>
      <sz val="8"/>
      <color rgb="FF212529"/>
      <name val="Work Sans Light"/>
    </font>
    <font>
      <b/>
      <sz val="12"/>
      <color rgb="FFFF0000"/>
      <name val="Font Awesome 5 Free"/>
    </font>
    <font>
      <b/>
      <sz val="14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007BFF"/>
      <name val="Font Awesome 5 Free"/>
    </font>
    <font>
      <b/>
      <sz val="12"/>
      <color rgb="FF007BFF"/>
      <name val="Font Awesome 5 Free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164C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thick">
        <color rgb="FFDEE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0" fillId="2" borderId="3" xfId="0" applyFill="1" applyBorder="1"/>
    <xf numFmtId="0" fontId="3" fillId="2" borderId="4" xfId="0" applyFont="1" applyFill="1" applyBorder="1" applyAlignment="1">
      <alignment vertical="top" wrapText="1"/>
    </xf>
    <xf numFmtId="43" fontId="0" fillId="0" borderId="0" xfId="1" applyFont="1"/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43" fontId="3" fillId="2" borderId="2" xfId="1" applyFont="1" applyFill="1" applyBorder="1" applyAlignment="1">
      <alignment vertical="top" wrapText="1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8" fillId="5" borderId="8" xfId="0" applyFont="1" applyFill="1" applyBorder="1"/>
    <xf numFmtId="0" fontId="9" fillId="5" borderId="8" xfId="0" applyFont="1" applyFill="1" applyBorder="1" applyAlignment="1">
      <alignment horizontal="left"/>
    </xf>
    <xf numFmtId="164" fontId="9" fillId="5" borderId="8" xfId="0" applyNumberFormat="1" applyFont="1" applyFill="1" applyBorder="1" applyAlignment="1">
      <alignment horizontal="center" vertical="center"/>
    </xf>
    <xf numFmtId="165" fontId="9" fillId="5" borderId="8" xfId="0" applyNumberFormat="1" applyFont="1" applyFill="1" applyBorder="1" applyAlignment="1">
      <alignment horizontal="center" vertical="center"/>
    </xf>
    <xf numFmtId="44" fontId="8" fillId="5" borderId="8" xfId="2" applyFont="1" applyFill="1" applyBorder="1" applyAlignment="1"/>
    <xf numFmtId="166" fontId="8" fillId="5" borderId="8" xfId="2" applyNumberFormat="1" applyFont="1" applyFill="1" applyBorder="1" applyProtection="1">
      <protection locked="0"/>
    </xf>
    <xf numFmtId="0" fontId="8" fillId="5" borderId="8" xfId="2" applyNumberFormat="1" applyFont="1" applyFill="1" applyBorder="1" applyAlignment="1"/>
    <xf numFmtId="43" fontId="0" fillId="0" borderId="0" xfId="0" applyNumberFormat="1"/>
    <xf numFmtId="0" fontId="10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6FC1F-258E-47AE-AEE3-CACA1F3EC96E}">
  <dimension ref="B1:E53"/>
  <sheetViews>
    <sheetView topLeftCell="A46" workbookViewId="0">
      <selection activeCell="C41" sqref="C41:C52"/>
    </sheetView>
  </sheetViews>
  <sheetFormatPr baseColWidth="10" defaultRowHeight="15"/>
  <cols>
    <col min="2" max="2" width="36.7109375" customWidth="1"/>
    <col min="3" max="3" width="45.7109375" customWidth="1"/>
  </cols>
  <sheetData>
    <row r="1" spans="2:4" ht="20.25" hidden="1" thickBot="1">
      <c r="B1" s="1" t="s">
        <v>15</v>
      </c>
      <c r="C1" s="1" t="s">
        <v>16</v>
      </c>
      <c r="D1" s="1"/>
    </row>
    <row r="2" spans="2:4" ht="117.75" hidden="1" thickTop="1">
      <c r="B2" s="7" t="s">
        <v>17</v>
      </c>
      <c r="C2" s="22" t="s">
        <v>19</v>
      </c>
      <c r="D2" s="24"/>
    </row>
    <row r="3" spans="2:4" ht="72.75" hidden="1" thickBot="1">
      <c r="B3" s="8" t="s">
        <v>18</v>
      </c>
      <c r="C3" s="23"/>
      <c r="D3" s="25"/>
    </row>
    <row r="4" spans="2:4" ht="20.25" hidden="1" thickBot="1">
      <c r="B4" s="9" t="s">
        <v>15</v>
      </c>
      <c r="C4" s="9" t="s">
        <v>16</v>
      </c>
      <c r="D4" s="4"/>
    </row>
    <row r="5" spans="2:4" hidden="1"/>
    <row r="6" spans="2:4" ht="15.75" hidden="1" thickBot="1"/>
    <row r="7" spans="2:4" ht="20.25" hidden="1" thickBot="1">
      <c r="B7" s="1" t="s">
        <v>0</v>
      </c>
      <c r="C7" s="1" t="s">
        <v>1</v>
      </c>
      <c r="D7" s="1"/>
    </row>
    <row r="8" spans="2:4" ht="60" hidden="1" thickTop="1" thickBot="1">
      <c r="B8" s="2" t="s">
        <v>2</v>
      </c>
      <c r="C8" s="10">
        <v>4391276.95</v>
      </c>
      <c r="D8" s="3"/>
    </row>
    <row r="9" spans="2:4" ht="98.25" hidden="1" thickBot="1">
      <c r="B9" s="2" t="s">
        <v>3</v>
      </c>
      <c r="C9" s="10">
        <v>4586444.8099999996</v>
      </c>
      <c r="D9" s="3"/>
    </row>
    <row r="10" spans="2:4" ht="59.25" hidden="1" thickBot="1">
      <c r="B10" s="2" t="s">
        <v>4</v>
      </c>
      <c r="C10" s="10">
        <v>5757451</v>
      </c>
      <c r="D10" s="3"/>
    </row>
    <row r="11" spans="2:4" ht="39.75" hidden="1" thickBot="1">
      <c r="B11" s="2" t="s">
        <v>5</v>
      </c>
      <c r="C11" s="10">
        <v>6098995.7599999998</v>
      </c>
      <c r="D11" s="3"/>
    </row>
    <row r="12" spans="2:4" ht="39.75" hidden="1" thickBot="1">
      <c r="B12" s="2" t="s">
        <v>6</v>
      </c>
      <c r="C12" s="10">
        <v>6586915.4199999999</v>
      </c>
      <c r="D12" s="3"/>
    </row>
    <row r="13" spans="2:4" ht="39.75" hidden="1" thickBot="1">
      <c r="B13" s="2" t="s">
        <v>7</v>
      </c>
      <c r="C13" s="10">
        <v>7221210.9800000004</v>
      </c>
      <c r="D13" s="3"/>
    </row>
    <row r="14" spans="2:4" ht="39.75" hidden="1" thickBot="1">
      <c r="B14" s="2" t="s">
        <v>8</v>
      </c>
      <c r="C14" s="10">
        <v>7465170.8099999996</v>
      </c>
      <c r="D14" s="3"/>
    </row>
    <row r="15" spans="2:4" ht="20.25" hidden="1" thickBot="1">
      <c r="B15" s="2" t="s">
        <v>9</v>
      </c>
      <c r="C15" s="10">
        <v>7562754.7400000002</v>
      </c>
      <c r="D15" s="3"/>
    </row>
    <row r="16" spans="2:4" ht="59.25" hidden="1" thickBot="1">
      <c r="B16" s="2" t="s">
        <v>10</v>
      </c>
      <c r="C16" s="10">
        <v>8001882.4400000004</v>
      </c>
      <c r="D16" s="3"/>
    </row>
    <row r="17" spans="2:5" ht="39.75" hidden="1" thickBot="1">
      <c r="B17" s="2" t="s">
        <v>11</v>
      </c>
      <c r="C17" s="10">
        <v>8392218.1699999999</v>
      </c>
      <c r="D17" s="3"/>
    </row>
    <row r="18" spans="2:5" ht="39.75" hidden="1" thickBot="1">
      <c r="B18" s="2" t="s">
        <v>12</v>
      </c>
      <c r="C18" s="10">
        <v>8587386.0299999993</v>
      </c>
      <c r="D18" s="3"/>
    </row>
    <row r="19" spans="2:5" ht="59.25" hidden="1" thickBot="1">
      <c r="B19" s="2" t="s">
        <v>13</v>
      </c>
      <c r="C19" s="10">
        <v>9368057.4900000002</v>
      </c>
      <c r="D19" s="4"/>
    </row>
    <row r="20" spans="2:5" ht="20.25" hidden="1" thickBot="1">
      <c r="B20" s="5" t="s">
        <v>14</v>
      </c>
      <c r="C20" s="10">
        <f>AVERAGE(C8:C19)</f>
        <v>7001647.0499999998</v>
      </c>
    </row>
    <row r="21" spans="2:5" hidden="1"/>
    <row r="22" spans="2:5" ht="15.75" hidden="1" thickBot="1"/>
    <row r="23" spans="2:5" ht="20.25" hidden="1" thickBot="1">
      <c r="B23" s="1" t="s">
        <v>0</v>
      </c>
      <c r="C23" s="1" t="s">
        <v>1</v>
      </c>
      <c r="D23" s="1"/>
    </row>
    <row r="24" spans="2:5" ht="60" hidden="1" thickTop="1" thickBot="1">
      <c r="B24" s="2" t="s">
        <v>2</v>
      </c>
      <c r="C24" s="2">
        <v>4284430.7300000004</v>
      </c>
      <c r="D24" s="20"/>
      <c r="E24">
        <f>C24/9</f>
        <v>476047.85888888896</v>
      </c>
    </row>
    <row r="25" spans="2:5" ht="98.25" hidden="1" thickBot="1">
      <c r="B25" s="2" t="s">
        <v>3</v>
      </c>
      <c r="C25" s="2">
        <v>4474849.87</v>
      </c>
      <c r="D25" s="20"/>
    </row>
    <row r="26" spans="2:5" ht="59.25" hidden="1" thickBot="1">
      <c r="B26" s="2" t="s">
        <v>4</v>
      </c>
      <c r="C26" s="2">
        <v>5617364.7300000004</v>
      </c>
      <c r="D26" s="20"/>
    </row>
    <row r="27" spans="2:5" ht="39.75" hidden="1" thickBot="1">
      <c r="B27" s="2" t="s">
        <v>5</v>
      </c>
      <c r="C27" s="2">
        <v>5950598.2300000004</v>
      </c>
      <c r="D27" s="20"/>
    </row>
    <row r="28" spans="2:5" ht="39.75" hidden="1" thickBot="1">
      <c r="B28" s="2" t="s">
        <v>6</v>
      </c>
      <c r="C28" s="2">
        <v>6426646.0899999999</v>
      </c>
      <c r="D28" s="20"/>
    </row>
    <row r="29" spans="2:5" ht="39.75" hidden="1" thickBot="1">
      <c r="B29" s="2" t="s">
        <v>7</v>
      </c>
      <c r="C29" s="2">
        <v>7045508.3099999996</v>
      </c>
      <c r="D29" s="20"/>
    </row>
    <row r="30" spans="2:5" ht="39.75" hidden="1" thickBot="1">
      <c r="B30" s="2" t="s">
        <v>8</v>
      </c>
      <c r="C30" s="2">
        <v>7283532.2400000002</v>
      </c>
      <c r="D30" s="20"/>
    </row>
    <row r="31" spans="2:5" ht="20.25" hidden="1" thickBot="1">
      <c r="B31" s="2" t="s">
        <v>9</v>
      </c>
      <c r="C31" s="2">
        <v>7378741.8099999996</v>
      </c>
      <c r="D31" s="20"/>
    </row>
    <row r="32" spans="2:5" ht="59.25" hidden="1" thickBot="1">
      <c r="B32" s="2" t="s">
        <v>10</v>
      </c>
      <c r="C32" s="2">
        <v>7807184.8799999999</v>
      </c>
      <c r="D32" s="20"/>
    </row>
    <row r="33" spans="2:4" ht="39.75" hidden="1" thickBot="1">
      <c r="B33" s="2" t="s">
        <v>11</v>
      </c>
      <c r="C33" s="2">
        <v>8188023.1699999999</v>
      </c>
      <c r="D33" s="20"/>
    </row>
    <row r="34" spans="2:4" ht="39.75" hidden="1" thickBot="1">
      <c r="B34" s="2" t="s">
        <v>12</v>
      </c>
      <c r="C34" s="2">
        <v>8378442.3099999996</v>
      </c>
      <c r="D34" s="20"/>
    </row>
    <row r="35" spans="2:4" ht="59.25" hidden="1" thickBot="1">
      <c r="B35" s="2" t="s">
        <v>13</v>
      </c>
      <c r="C35" s="2">
        <v>9140118.8900000006</v>
      </c>
      <c r="D35" s="4"/>
    </row>
    <row r="36" spans="2:4" ht="20.25" hidden="1" thickBot="1">
      <c r="B36" s="5" t="s">
        <v>14</v>
      </c>
      <c r="C36" s="10">
        <f>AVERAGE(C24:C35)</f>
        <v>6831286.7716666674</v>
      </c>
    </row>
    <row r="37" spans="2:4" hidden="1">
      <c r="C37" s="19">
        <f>C36/9</f>
        <v>759031.86351851863</v>
      </c>
    </row>
    <row r="39" spans="2:4" ht="15.75" thickBot="1"/>
    <row r="40" spans="2:4" ht="20.25" thickBot="1">
      <c r="B40" s="1" t="s">
        <v>0</v>
      </c>
      <c r="C40" s="1" t="s">
        <v>1</v>
      </c>
      <c r="D40" s="1"/>
    </row>
    <row r="41" spans="2:4" ht="60" thickTop="1" thickBot="1">
      <c r="B41" s="2" t="s">
        <v>48</v>
      </c>
      <c r="C41" s="2">
        <v>4110708.71</v>
      </c>
      <c r="D41" s="21"/>
    </row>
    <row r="42" spans="2:4" ht="78.75" thickBot="1">
      <c r="B42" s="2" t="s">
        <v>49</v>
      </c>
      <c r="C42" s="2">
        <v>4293406.87</v>
      </c>
      <c r="D42" s="21"/>
    </row>
    <row r="43" spans="2:4" ht="59.25" thickBot="1">
      <c r="B43" s="2" t="s">
        <v>50</v>
      </c>
      <c r="C43" s="2">
        <v>5389595.8600000003</v>
      </c>
      <c r="D43" s="21"/>
    </row>
    <row r="44" spans="2:4" ht="39.75" thickBot="1">
      <c r="B44" s="2" t="s">
        <v>51</v>
      </c>
      <c r="C44" s="2">
        <v>5709317.6500000004</v>
      </c>
      <c r="D44" s="21"/>
    </row>
    <row r="45" spans="2:4" ht="39.75" thickBot="1">
      <c r="B45" s="2" t="s">
        <v>52</v>
      </c>
      <c r="C45" s="2">
        <v>6166063.0599999996</v>
      </c>
      <c r="D45" s="21"/>
    </row>
    <row r="46" spans="2:4" ht="39.75" thickBot="1">
      <c r="B46" s="2" t="s">
        <v>53</v>
      </c>
      <c r="C46" s="2">
        <v>6759832.0999999996</v>
      </c>
      <c r="D46" s="21"/>
    </row>
    <row r="47" spans="2:4" ht="39.75" thickBot="1">
      <c r="B47" s="2" t="s">
        <v>54</v>
      </c>
      <c r="C47" s="2">
        <v>6988204.7999999998</v>
      </c>
      <c r="D47" s="21"/>
    </row>
    <row r="48" spans="2:4" ht="20.25" thickBot="1">
      <c r="B48" s="2" t="s">
        <v>55</v>
      </c>
      <c r="C48" s="2">
        <v>7079553.8899999997</v>
      </c>
      <c r="D48" s="21"/>
    </row>
    <row r="49" spans="2:4" ht="59.25" thickBot="1">
      <c r="B49" s="2" t="s">
        <v>56</v>
      </c>
      <c r="C49" s="2">
        <v>7490624.7599999998</v>
      </c>
      <c r="D49" s="21"/>
    </row>
    <row r="50" spans="2:4" ht="39.75" thickBot="1">
      <c r="B50" s="2" t="s">
        <v>57</v>
      </c>
      <c r="C50" s="2">
        <v>7856021.0899999999</v>
      </c>
      <c r="D50" s="21"/>
    </row>
    <row r="51" spans="2:4" ht="39.75" thickBot="1">
      <c r="B51" s="2" t="s">
        <v>58</v>
      </c>
      <c r="C51" s="2">
        <v>8038719.25</v>
      </c>
      <c r="D51" s="21"/>
    </row>
    <row r="52" spans="2:4" ht="59.25" thickBot="1">
      <c r="B52" s="2" t="s">
        <v>59</v>
      </c>
      <c r="C52" s="2">
        <v>8769511.9100000001</v>
      </c>
      <c r="D52" s="21"/>
    </row>
    <row r="53" spans="2:4" ht="20.25" thickBot="1">
      <c r="B53" s="5" t="s">
        <v>14</v>
      </c>
      <c r="C53" s="10">
        <f>AVERAGE(C41:C52)</f>
        <v>6554296.6624999987</v>
      </c>
    </row>
  </sheetData>
  <mergeCells count="2">
    <mergeCell ref="C2:C3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590D-4CE5-4E51-80A3-D428ED749500}">
  <dimension ref="A2:Q8"/>
  <sheetViews>
    <sheetView tabSelected="1" workbookViewId="0">
      <selection activeCell="P11" sqref="P11"/>
    </sheetView>
  </sheetViews>
  <sheetFormatPr baseColWidth="10" defaultRowHeight="15"/>
  <cols>
    <col min="14" max="14" width="12.140625" bestFit="1" customWidth="1"/>
    <col min="15" max="15" width="16.28515625" bestFit="1" customWidth="1"/>
    <col min="16" max="16" width="19" customWidth="1"/>
    <col min="17" max="17" width="17.42578125" bestFit="1" customWidth="1"/>
  </cols>
  <sheetData>
    <row r="2" spans="1:17" ht="56.25">
      <c r="A2" s="11" t="s">
        <v>0</v>
      </c>
      <c r="B2" s="11" t="s">
        <v>20</v>
      </c>
      <c r="C2" s="11" t="s">
        <v>21</v>
      </c>
      <c r="D2" s="11" t="s">
        <v>22</v>
      </c>
      <c r="E2" s="11" t="s">
        <v>23</v>
      </c>
      <c r="F2" s="11" t="s">
        <v>24</v>
      </c>
      <c r="G2" s="11" t="s">
        <v>25</v>
      </c>
      <c r="H2" s="11" t="s">
        <v>26</v>
      </c>
      <c r="I2" s="11" t="s">
        <v>27</v>
      </c>
      <c r="J2" s="11" t="s">
        <v>28</v>
      </c>
      <c r="K2" s="11" t="s">
        <v>1</v>
      </c>
      <c r="L2" s="11" t="s">
        <v>29</v>
      </c>
      <c r="M2" s="11" t="s">
        <v>30</v>
      </c>
      <c r="N2" s="11" t="s">
        <v>47</v>
      </c>
      <c r="O2" s="11" t="s">
        <v>46</v>
      </c>
      <c r="P2" s="11" t="s">
        <v>16</v>
      </c>
      <c r="Q2" s="11" t="s">
        <v>42</v>
      </c>
    </row>
    <row r="3" spans="1:17">
      <c r="A3" s="12" t="s">
        <v>31</v>
      </c>
      <c r="B3" s="12" t="s">
        <v>32</v>
      </c>
      <c r="C3" s="12" t="s">
        <v>33</v>
      </c>
      <c r="D3" s="12" t="s">
        <v>34</v>
      </c>
      <c r="E3" s="13" t="s">
        <v>35</v>
      </c>
      <c r="F3" s="12" t="s">
        <v>36</v>
      </c>
      <c r="G3" s="14" t="s">
        <v>37</v>
      </c>
      <c r="H3" s="15" t="s">
        <v>37</v>
      </c>
      <c r="I3" s="12" t="s">
        <v>38</v>
      </c>
      <c r="J3" s="12" t="s">
        <v>39</v>
      </c>
      <c r="K3" s="16">
        <v>518</v>
      </c>
      <c r="L3" s="12" t="s">
        <v>40</v>
      </c>
      <c r="M3" s="17" t="s">
        <v>41</v>
      </c>
      <c r="N3" s="16">
        <v>3923.49</v>
      </c>
      <c r="O3" s="16">
        <v>2209095.46</v>
      </c>
      <c r="P3" s="18">
        <v>9</v>
      </c>
      <c r="Q3" s="16">
        <f>O3*P3</f>
        <v>19881859.140000001</v>
      </c>
    </row>
    <row r="6" spans="1:17">
      <c r="P6" t="s">
        <v>43</v>
      </c>
      <c r="Q6" s="19">
        <f>Q3+Windows!C53</f>
        <v>26436155.802499998</v>
      </c>
    </row>
    <row r="7" spans="1:17">
      <c r="P7" t="s">
        <v>44</v>
      </c>
      <c r="Q7" s="6">
        <v>26714210</v>
      </c>
    </row>
    <row r="8" spans="1:17">
      <c r="P8" t="s">
        <v>45</v>
      </c>
      <c r="Q8" s="19">
        <f>Q7-Q6</f>
        <v>278054.19750000164</v>
      </c>
    </row>
  </sheetData>
  <dataValidations count="1">
    <dataValidation type="list" allowBlank="1" showInputMessage="1" showErrorMessage="1" sqref="M3" xr:uid="{8FA2E6DD-737B-4971-8721-AB45F5BA1C5A}">
      <formula1>"COP,USD"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Windows</vt:lpstr>
      <vt:lpstr>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57312</dc:creator>
  <cp:lastModifiedBy>57312</cp:lastModifiedBy>
  <dcterms:created xsi:type="dcterms:W3CDTF">2023-07-05T21:27:00Z</dcterms:created>
  <dcterms:modified xsi:type="dcterms:W3CDTF">2023-08-04T13:26:43Z</dcterms:modified>
</cp:coreProperties>
</file>