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6157812085fa550a/TRABAJO SILVIA MANRIQUE/TRABAJO IDRD 2025/MODIFICACIONES/Adición y Prórroga Ferreteria/"/>
    </mc:Choice>
  </mc:AlternateContent>
  <xr:revisionPtr revIDLastSave="0" documentId="8_{3B4A9158-8642-4381-99BD-4AF1FC4F79EE}" xr6:coauthVersionLast="47" xr6:coauthVersionMax="47" xr10:uidLastSave="{00000000-0000-0000-0000-000000000000}"/>
  <bookViews>
    <workbookView xWindow="-120" yWindow="-120" windowWidth="29040" windowHeight="15720" xr2:uid="{A0548DD5-DEE0-4089-BF6B-09A4AC145132}"/>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9" i="1" l="1"/>
  <c r="F99" i="1" s="1"/>
  <c r="G99" i="1" s="1"/>
  <c r="H99" i="1" s="1"/>
  <c r="B99" i="1"/>
  <c r="E98" i="1"/>
  <c r="F98" i="1" s="1"/>
  <c r="G98" i="1" s="1"/>
  <c r="H98" i="1" s="1"/>
  <c r="B98" i="1"/>
  <c r="E97" i="1"/>
  <c r="B97" i="1"/>
  <c r="F96" i="1"/>
  <c r="G96" i="1" s="1"/>
  <c r="H96" i="1" s="1"/>
  <c r="B96" i="1"/>
  <c r="F95" i="1"/>
  <c r="G95" i="1" s="1"/>
  <c r="H95" i="1" s="1"/>
  <c r="B95" i="1"/>
  <c r="F94" i="1"/>
  <c r="G94" i="1" s="1"/>
  <c r="H94" i="1" s="1"/>
  <c r="B94" i="1"/>
  <c r="F93" i="1"/>
  <c r="G93" i="1" s="1"/>
  <c r="H93" i="1" s="1"/>
  <c r="B93" i="1"/>
  <c r="F92" i="1"/>
  <c r="G92" i="1" s="1"/>
  <c r="H92" i="1" s="1"/>
  <c r="B92" i="1"/>
  <c r="F91" i="1"/>
  <c r="G91" i="1" s="1"/>
  <c r="H91" i="1" s="1"/>
  <c r="B91" i="1"/>
  <c r="F90" i="1"/>
  <c r="G90" i="1" s="1"/>
  <c r="H90" i="1" s="1"/>
  <c r="B90" i="1"/>
  <c r="F89" i="1"/>
  <c r="G89" i="1" s="1"/>
  <c r="H89" i="1" s="1"/>
  <c r="B89" i="1"/>
  <c r="F88" i="1"/>
  <c r="G88" i="1" s="1"/>
  <c r="H88" i="1" s="1"/>
  <c r="B88" i="1"/>
  <c r="F87" i="1"/>
  <c r="G87" i="1" s="1"/>
  <c r="H87" i="1" s="1"/>
  <c r="B87" i="1"/>
  <c r="F86" i="1"/>
  <c r="G86" i="1" s="1"/>
  <c r="H86" i="1" s="1"/>
  <c r="B86" i="1"/>
  <c r="F85" i="1"/>
  <c r="G85" i="1" s="1"/>
  <c r="H85" i="1" s="1"/>
  <c r="B85" i="1"/>
  <c r="F84" i="1"/>
  <c r="G84" i="1" s="1"/>
  <c r="H84" i="1" s="1"/>
  <c r="B84" i="1"/>
  <c r="F83" i="1"/>
  <c r="G83" i="1" s="1"/>
  <c r="H83" i="1" s="1"/>
  <c r="B83" i="1"/>
  <c r="F82" i="1"/>
  <c r="G82" i="1" s="1"/>
  <c r="H82" i="1" s="1"/>
  <c r="B82" i="1"/>
  <c r="F81" i="1"/>
  <c r="G81" i="1" s="1"/>
  <c r="H81" i="1" s="1"/>
  <c r="B81" i="1"/>
  <c r="F80" i="1"/>
  <c r="G80" i="1" s="1"/>
  <c r="H80" i="1" s="1"/>
  <c r="B80" i="1"/>
  <c r="F79" i="1"/>
  <c r="G79" i="1" s="1"/>
  <c r="H79" i="1" s="1"/>
  <c r="B79" i="1"/>
  <c r="F78" i="1"/>
  <c r="G78" i="1" s="1"/>
  <c r="H78" i="1" s="1"/>
  <c r="B78" i="1"/>
  <c r="F77" i="1"/>
  <c r="G77" i="1" s="1"/>
  <c r="H77" i="1" s="1"/>
  <c r="B77" i="1"/>
  <c r="F76" i="1"/>
  <c r="G76" i="1" s="1"/>
  <c r="H76" i="1" s="1"/>
  <c r="B76" i="1"/>
  <c r="F75" i="1"/>
  <c r="G75" i="1" s="1"/>
  <c r="H75" i="1" s="1"/>
  <c r="B75" i="1"/>
  <c r="F74" i="1"/>
  <c r="G74" i="1" s="1"/>
  <c r="H74" i="1" s="1"/>
  <c r="B74" i="1"/>
  <c r="F73" i="1"/>
  <c r="G73" i="1" s="1"/>
  <c r="H73" i="1" s="1"/>
  <c r="B73" i="1"/>
  <c r="F72" i="1"/>
  <c r="G72" i="1" s="1"/>
  <c r="H72" i="1" s="1"/>
  <c r="B72" i="1"/>
  <c r="F71" i="1"/>
  <c r="G71" i="1" s="1"/>
  <c r="H71" i="1" s="1"/>
  <c r="B71" i="1"/>
  <c r="F70" i="1"/>
  <c r="G70" i="1" s="1"/>
  <c r="H70" i="1" s="1"/>
  <c r="B70" i="1"/>
  <c r="F69" i="1"/>
  <c r="G69" i="1" s="1"/>
  <c r="H69" i="1" s="1"/>
  <c r="B69" i="1"/>
  <c r="F68" i="1"/>
  <c r="G68" i="1" s="1"/>
  <c r="H68" i="1" s="1"/>
  <c r="B68" i="1"/>
  <c r="F67" i="1"/>
  <c r="G67" i="1" s="1"/>
  <c r="H67" i="1" s="1"/>
  <c r="B67" i="1"/>
  <c r="F66" i="1"/>
  <c r="G66" i="1" s="1"/>
  <c r="H66" i="1" s="1"/>
  <c r="B66" i="1"/>
  <c r="F65" i="1"/>
  <c r="G65" i="1" s="1"/>
  <c r="H65" i="1" s="1"/>
  <c r="B65" i="1"/>
  <c r="F64" i="1"/>
  <c r="G64" i="1" s="1"/>
  <c r="H64" i="1" s="1"/>
  <c r="B64" i="1"/>
  <c r="F63" i="1"/>
  <c r="G63" i="1" s="1"/>
  <c r="H63" i="1" s="1"/>
  <c r="B63" i="1"/>
  <c r="F62" i="1"/>
  <c r="G62" i="1" s="1"/>
  <c r="H62" i="1" s="1"/>
  <c r="B62" i="1"/>
  <c r="F61" i="1"/>
  <c r="G61" i="1" s="1"/>
  <c r="H61" i="1" s="1"/>
  <c r="B61" i="1"/>
  <c r="F60" i="1"/>
  <c r="G60" i="1" s="1"/>
  <c r="H60" i="1" s="1"/>
  <c r="B60" i="1"/>
  <c r="F59" i="1"/>
  <c r="G59" i="1" s="1"/>
  <c r="H59" i="1" s="1"/>
  <c r="B59" i="1"/>
  <c r="F58" i="1"/>
  <c r="G58" i="1" s="1"/>
  <c r="H58" i="1" s="1"/>
  <c r="B58" i="1"/>
  <c r="F57" i="1"/>
  <c r="G57" i="1" s="1"/>
  <c r="H57" i="1" s="1"/>
  <c r="B57" i="1"/>
  <c r="F56" i="1"/>
  <c r="G56" i="1" s="1"/>
  <c r="H56" i="1" s="1"/>
  <c r="B56" i="1"/>
  <c r="F55" i="1"/>
  <c r="G55" i="1" s="1"/>
  <c r="H55" i="1" s="1"/>
  <c r="B55" i="1"/>
  <c r="F54" i="1"/>
  <c r="G54" i="1" s="1"/>
  <c r="H54" i="1" s="1"/>
  <c r="B54" i="1"/>
  <c r="F53" i="1"/>
  <c r="G53" i="1" s="1"/>
  <c r="H53" i="1" s="1"/>
  <c r="B53" i="1"/>
  <c r="F52" i="1"/>
  <c r="G52" i="1" s="1"/>
  <c r="H52" i="1" s="1"/>
  <c r="B52" i="1"/>
  <c r="F51" i="1"/>
  <c r="G51" i="1" s="1"/>
  <c r="H51" i="1" s="1"/>
  <c r="B51" i="1"/>
  <c r="F50" i="1"/>
  <c r="G50" i="1" s="1"/>
  <c r="H50" i="1" s="1"/>
  <c r="B50" i="1"/>
  <c r="F49" i="1"/>
  <c r="G49" i="1" s="1"/>
  <c r="H49" i="1" s="1"/>
  <c r="B49" i="1"/>
  <c r="F48" i="1"/>
  <c r="G48" i="1" s="1"/>
  <c r="H48" i="1" s="1"/>
  <c r="B48" i="1"/>
  <c r="F47" i="1"/>
  <c r="G47" i="1" s="1"/>
  <c r="H47" i="1" s="1"/>
  <c r="B47" i="1"/>
  <c r="F46" i="1"/>
  <c r="G46" i="1" s="1"/>
  <c r="H46" i="1" s="1"/>
  <c r="B46" i="1"/>
  <c r="F45" i="1"/>
  <c r="G45" i="1" s="1"/>
  <c r="H45" i="1" s="1"/>
  <c r="B45" i="1"/>
  <c r="F44" i="1"/>
  <c r="G44" i="1" s="1"/>
  <c r="H44" i="1" s="1"/>
  <c r="B44" i="1"/>
  <c r="F43" i="1"/>
  <c r="G43" i="1" s="1"/>
  <c r="H43" i="1" s="1"/>
  <c r="B43" i="1"/>
  <c r="F42" i="1"/>
  <c r="G42" i="1" s="1"/>
  <c r="H42" i="1" s="1"/>
  <c r="B42" i="1"/>
  <c r="F41" i="1"/>
  <c r="G41" i="1" s="1"/>
  <c r="H41" i="1" s="1"/>
  <c r="B41" i="1"/>
  <c r="F40" i="1"/>
  <c r="G40" i="1" s="1"/>
  <c r="H40" i="1" s="1"/>
  <c r="B40" i="1"/>
  <c r="F39" i="1"/>
  <c r="G39" i="1" s="1"/>
  <c r="H39" i="1" s="1"/>
  <c r="B39" i="1"/>
  <c r="F38" i="1"/>
  <c r="G38" i="1" s="1"/>
  <c r="H38" i="1" s="1"/>
  <c r="B38" i="1"/>
  <c r="F37" i="1"/>
  <c r="G37" i="1" s="1"/>
  <c r="H37" i="1" s="1"/>
  <c r="B37" i="1"/>
  <c r="F36" i="1"/>
  <c r="G36" i="1" s="1"/>
  <c r="H36" i="1" s="1"/>
  <c r="B36" i="1"/>
  <c r="F35" i="1"/>
  <c r="G35" i="1" s="1"/>
  <c r="H35" i="1" s="1"/>
  <c r="B35" i="1"/>
  <c r="F34" i="1"/>
  <c r="G34" i="1" s="1"/>
  <c r="H34" i="1" s="1"/>
  <c r="B34" i="1"/>
  <c r="F33" i="1"/>
  <c r="G33" i="1" s="1"/>
  <c r="H33" i="1" s="1"/>
  <c r="B33" i="1"/>
  <c r="F32" i="1"/>
  <c r="G32" i="1" s="1"/>
  <c r="H32" i="1" s="1"/>
  <c r="B32" i="1"/>
  <c r="F31" i="1"/>
  <c r="G31" i="1" s="1"/>
  <c r="H31" i="1" s="1"/>
  <c r="B31" i="1"/>
  <c r="F30" i="1"/>
  <c r="G30" i="1" s="1"/>
  <c r="H30" i="1" s="1"/>
  <c r="B30" i="1"/>
  <c r="F29" i="1"/>
  <c r="G29" i="1" s="1"/>
  <c r="H29" i="1" s="1"/>
  <c r="B29" i="1"/>
  <c r="F28" i="1"/>
  <c r="G28" i="1" s="1"/>
  <c r="H28" i="1" s="1"/>
  <c r="B28" i="1"/>
  <c r="F27" i="1"/>
  <c r="G27" i="1" s="1"/>
  <c r="H27" i="1" s="1"/>
  <c r="B27" i="1"/>
  <c r="F26" i="1"/>
  <c r="G26" i="1" s="1"/>
  <c r="H26" i="1" s="1"/>
  <c r="B26" i="1"/>
  <c r="F25" i="1"/>
  <c r="G25" i="1" s="1"/>
  <c r="H25" i="1" s="1"/>
  <c r="B25" i="1"/>
  <c r="F24" i="1"/>
  <c r="G24" i="1" s="1"/>
  <c r="H24" i="1" s="1"/>
  <c r="B24" i="1"/>
  <c r="F23" i="1"/>
  <c r="G23" i="1" s="1"/>
  <c r="H23" i="1" s="1"/>
  <c r="B23" i="1"/>
  <c r="F22" i="1"/>
  <c r="G22" i="1" s="1"/>
  <c r="H22" i="1" s="1"/>
  <c r="B22" i="1"/>
  <c r="F21" i="1"/>
  <c r="G21" i="1" s="1"/>
  <c r="H21" i="1" s="1"/>
  <c r="B21" i="1"/>
  <c r="F20" i="1"/>
  <c r="G20" i="1" s="1"/>
  <c r="H20" i="1" s="1"/>
  <c r="B20" i="1"/>
  <c r="F19" i="1"/>
  <c r="G19" i="1" s="1"/>
  <c r="H19" i="1" s="1"/>
  <c r="B19" i="1"/>
  <c r="F18" i="1"/>
  <c r="G18" i="1" s="1"/>
  <c r="H18" i="1" s="1"/>
  <c r="B18" i="1"/>
  <c r="F17" i="1"/>
  <c r="G17" i="1" s="1"/>
  <c r="H17" i="1" s="1"/>
  <c r="B17" i="1"/>
  <c r="F16" i="1"/>
  <c r="G16" i="1" s="1"/>
  <c r="H16" i="1" s="1"/>
  <c r="B16" i="1"/>
  <c r="F15" i="1"/>
  <c r="B15" i="1"/>
  <c r="G15" i="1" l="1"/>
  <c r="E100" i="1"/>
  <c r="F97" i="1"/>
  <c r="G97" i="1" l="1"/>
  <c r="H97" i="1" s="1"/>
  <c r="F100" i="1"/>
  <c r="G100" i="1"/>
  <c r="H15" i="1"/>
  <c r="H100" i="1" l="1"/>
</calcChain>
</file>

<file path=xl/sharedStrings.xml><?xml version="1.0" encoding="utf-8"?>
<sst xmlns="http://schemas.openxmlformats.org/spreadsheetml/2006/main" count="101" uniqueCount="31">
  <si>
    <t xml:space="preserve"> Fecha: AGOSTO–26 – 2025</t>
  </si>
  <si>
    <t>Subdirección: Subdirección Técnica de Parques</t>
  </si>
  <si>
    <t>OBJETO: SUMINISTRAR LOS ELEMENTOS DE FERRETERÍA, PINTURA Y OTROS REQUERIDOS POR EL IDRD</t>
  </si>
  <si>
    <t>ITEM</t>
  </si>
  <si>
    <t>DESCRIPCIÓN</t>
  </si>
  <si>
    <t>UNIDAD DE MEDIDA</t>
  </si>
  <si>
    <t>CANT.</t>
  </si>
  <si>
    <t>VALOR OFICIAL PROPUESTO</t>
  </si>
  <si>
    <t>VALOR UNIT.
(antes de IVA)</t>
  </si>
  <si>
    <t>IVA</t>
  </si>
  <si>
    <t>VALOR UNIT.
(IVA incluido)</t>
  </si>
  <si>
    <t>VALOR  TOTAL
(IVA Incluido)</t>
  </si>
  <si>
    <t>Unidad</t>
  </si>
  <si>
    <t>Rollo</t>
  </si>
  <si>
    <t>Rollo 305 mtrs</t>
  </si>
  <si>
    <t xml:space="preserve">Unidad </t>
  </si>
  <si>
    <t>Uniodad</t>
  </si>
  <si>
    <t>Galon</t>
  </si>
  <si>
    <t>M2</t>
  </si>
  <si>
    <t>KG</t>
  </si>
  <si>
    <t>CUÑETE</t>
  </si>
  <si>
    <t xml:space="preserve">Metro Lineal </t>
  </si>
  <si>
    <t>Bulto 40 kg</t>
  </si>
  <si>
    <t>Bulto 50 Kg</t>
  </si>
  <si>
    <t>TOTAL</t>
  </si>
  <si>
    <r>
      <rPr>
        <b/>
        <sz val="11"/>
        <rFont val="Arial"/>
        <family val="2"/>
      </rPr>
      <t>OBSERVACIONES:</t>
    </r>
    <r>
      <rPr>
        <sz val="11"/>
        <rFont val="Arial"/>
        <family val="2"/>
      </rPr>
      <t xml:space="preserve"> 
</t>
    </r>
    <r>
      <rPr>
        <sz val="11"/>
        <rFont val="Arial"/>
        <family val="2"/>
      </rPr>
      <t xml:space="preserve">
</t>
    </r>
  </si>
  <si>
    <r>
      <t xml:space="preserve">NOTA: </t>
    </r>
    <r>
      <rPr>
        <sz val="11"/>
        <rFont val="Arial"/>
        <family val="2"/>
      </rPr>
      <t>El valor de las cotizaciones contemplan los costos directos, indirectos, impuestos, tasas, contribuciones y cualquier otra erogación necesaria para la ejecución del contrato.</t>
    </r>
  </si>
  <si>
    <t>PROYECTÓ</t>
  </si>
  <si>
    <t>NOMBRE: CRISTINA MEDINA M.</t>
  </si>
  <si>
    <t>CARGO: Contratista</t>
  </si>
  <si>
    <t>FIRMA: 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</si>
</sst>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 &quot;#,##0"/>
    <numFmt numFmtId="165" formatCode="#,##0.0"/>
  </numFmts>
  <fonts count="8" x14ac:knownFonts="1">
    <font>
      <sz val="11"/>
      <color theme="1"/>
      <name val="Calibri"/>
      <family val="2"/>
      <scheme val="minor"/>
    </font>
    <font>
      <sz val="11"/>
      <color theme="1"/>
      <name val="Calibri"/>
      <family val="2"/>
      <scheme val="minor"/>
    </font>
    <font>
      <sz val="10"/>
      <name val="Arial"/>
      <family val="2"/>
    </font>
    <font>
      <b/>
      <sz val="11"/>
      <name val="Arial"/>
      <family val="2"/>
    </font>
    <font>
      <sz val="11"/>
      <name val="Arial"/>
      <family val="2"/>
    </font>
    <font>
      <sz val="11"/>
      <color indexed="8"/>
      <name val="Arial"/>
      <family val="2"/>
    </font>
    <font>
      <sz val="11"/>
      <name val="Arial"/>
      <family val="2"/>
      <charset val="1"/>
    </font>
    <font>
      <b/>
      <sz val="11"/>
      <name val="Arial"/>
      <family val="2"/>
      <charset val="1"/>
    </font>
  </fonts>
  <fills count="3">
    <fill>
      <patternFill patternType="none"/>
    </fill>
    <fill>
      <patternFill patternType="gray125"/>
    </fill>
    <fill>
      <patternFill patternType="solid">
        <fgColor theme="8" tint="0.39997558519241921"/>
        <bgColor indexed="64"/>
      </patternFill>
    </fill>
  </fills>
  <borders count="15">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3">
    <xf numFmtId="0" fontId="0" fillId="0" borderId="0"/>
    <xf numFmtId="44" fontId="1" fillId="0" borderId="0" applyFont="0" applyFill="0" applyBorder="0" applyAlignment="0" applyProtection="0"/>
    <xf numFmtId="0" fontId="2" fillId="0" borderId="0"/>
  </cellStyleXfs>
  <cellXfs count="52">
    <xf numFmtId="0" fontId="0" fillId="0" borderId="0" xfId="0"/>
    <xf numFmtId="0" fontId="4" fillId="0" borderId="0" xfId="2" applyFont="1"/>
    <xf numFmtId="0" fontId="4" fillId="0" borderId="3" xfId="2" applyFont="1" applyBorder="1"/>
    <xf numFmtId="0" fontId="4" fillId="0" borderId="4" xfId="2" applyFont="1" applyBorder="1"/>
    <xf numFmtId="0" fontId="4" fillId="0" borderId="5" xfId="2" applyFont="1" applyBorder="1" applyAlignment="1">
      <alignment horizontal="center"/>
    </xf>
    <xf numFmtId="0" fontId="4" fillId="0" borderId="6" xfId="2" applyFont="1" applyBorder="1" applyAlignment="1">
      <alignment horizontal="center"/>
    </xf>
    <xf numFmtId="0" fontId="4" fillId="0" borderId="0" xfId="2" applyFont="1" applyAlignment="1">
      <alignment horizontal="center"/>
    </xf>
    <xf numFmtId="0" fontId="4" fillId="0" borderId="1" xfId="2" applyFont="1" applyBorder="1" applyAlignment="1">
      <alignment horizontal="center" vertical="center" wrapText="1"/>
    </xf>
    <xf numFmtId="0" fontId="3" fillId="0" borderId="0" xfId="2" applyFont="1"/>
    <xf numFmtId="0" fontId="4" fillId="0" borderId="7" xfId="2" applyFont="1" applyBorder="1" applyAlignment="1">
      <alignment horizontal="center" vertical="center" wrapText="1"/>
    </xf>
    <xf numFmtId="0" fontId="3" fillId="2" borderId="0" xfId="2" applyFont="1" applyFill="1" applyAlignment="1">
      <alignment horizontal="centerContinuous" vertical="center" wrapText="1"/>
    </xf>
    <xf numFmtId="0" fontId="4" fillId="2" borderId="0" xfId="2" applyFont="1" applyFill="1" applyAlignment="1">
      <alignment horizontal="centerContinuous" vertical="center" wrapText="1"/>
    </xf>
    <xf numFmtId="0" fontId="4" fillId="0" borderId="7" xfId="2" applyFont="1" applyBorder="1" applyAlignment="1">
      <alignment horizontal="left" vertical="center" wrapText="1"/>
    </xf>
    <xf numFmtId="0" fontId="5" fillId="0" borderId="7" xfId="0" applyFont="1" applyBorder="1" applyAlignment="1">
      <alignment horizontal="center" vertical="center"/>
    </xf>
    <xf numFmtId="164" fontId="4" fillId="0" borderId="7" xfId="2" applyNumberFormat="1" applyFont="1" applyBorder="1" applyAlignment="1">
      <alignment horizontal="right" vertical="center"/>
    </xf>
    <xf numFmtId="165" fontId="4" fillId="0" borderId="7" xfId="2" applyNumberFormat="1" applyFont="1" applyBorder="1" applyAlignment="1">
      <alignment horizontal="right" vertical="center"/>
    </xf>
    <xf numFmtId="44" fontId="4" fillId="0" borderId="0" xfId="1" applyFont="1" applyFill="1"/>
    <xf numFmtId="164" fontId="4" fillId="0" borderId="0" xfId="2" applyNumberFormat="1" applyFont="1"/>
    <xf numFmtId="165" fontId="3" fillId="0" borderId="7" xfId="2" applyNumberFormat="1" applyFont="1" applyBorder="1" applyAlignment="1">
      <alignment horizontal="right"/>
    </xf>
    <xf numFmtId="0" fontId="4" fillId="0" borderId="8" xfId="2" applyFont="1" applyBorder="1" applyAlignment="1">
      <alignment horizontal="center"/>
    </xf>
    <xf numFmtId="44" fontId="4" fillId="0" borderId="0" xfId="1" applyFont="1"/>
    <xf numFmtId="165" fontId="4" fillId="0" borderId="0" xfId="2" applyNumberFormat="1" applyFont="1"/>
    <xf numFmtId="0" fontId="4" fillId="0" borderId="0" xfId="2" applyFont="1" applyAlignment="1">
      <alignment vertical="top"/>
    </xf>
    <xf numFmtId="0" fontId="6" fillId="0" borderId="3" xfId="2" applyFont="1" applyBorder="1"/>
    <xf numFmtId="0" fontId="6" fillId="0" borderId="0" xfId="2" applyFont="1" applyAlignment="1">
      <alignment horizontal="center"/>
    </xf>
    <xf numFmtId="0" fontId="6" fillId="0" borderId="8" xfId="2" applyFont="1" applyBorder="1" applyAlignment="1">
      <alignment horizontal="center"/>
    </xf>
    <xf numFmtId="0" fontId="7" fillId="0" borderId="10" xfId="2" applyFont="1" applyBorder="1" applyAlignment="1">
      <alignment horizontal="left" vertical="center"/>
    </xf>
    <xf numFmtId="0" fontId="7" fillId="0" borderId="11" xfId="2" applyFont="1" applyBorder="1" applyAlignment="1">
      <alignment horizontal="left"/>
    </xf>
    <xf numFmtId="0" fontId="7" fillId="0" borderId="9" xfId="2" applyFont="1" applyBorder="1" applyAlignment="1">
      <alignment horizontal="center"/>
    </xf>
    <xf numFmtId="0" fontId="3" fillId="0" borderId="10" xfId="2" applyFont="1" applyBorder="1" applyAlignment="1">
      <alignment horizontal="center"/>
    </xf>
    <xf numFmtId="0" fontId="7" fillId="0" borderId="10" xfId="2" applyFont="1" applyBorder="1" applyAlignment="1">
      <alignment horizontal="center"/>
    </xf>
    <xf numFmtId="0" fontId="7" fillId="0" borderId="11" xfId="2" applyFont="1" applyBorder="1" applyAlignment="1">
      <alignment horizontal="center"/>
    </xf>
    <xf numFmtId="0" fontId="7" fillId="0" borderId="3" xfId="2" applyFont="1" applyBorder="1" applyAlignment="1">
      <alignment horizontal="center"/>
    </xf>
    <xf numFmtId="0" fontId="3" fillId="0" borderId="0" xfId="2" applyFont="1" applyAlignment="1">
      <alignment horizontal="center"/>
    </xf>
    <xf numFmtId="0" fontId="7" fillId="0" borderId="0" xfId="2" applyFont="1" applyAlignment="1">
      <alignment horizontal="center"/>
    </xf>
    <xf numFmtId="0" fontId="7" fillId="0" borderId="8" xfId="2" applyFont="1" applyBorder="1" applyAlignment="1">
      <alignment horizontal="center"/>
    </xf>
    <xf numFmtId="0" fontId="4" fillId="0" borderId="12" xfId="2" applyFont="1" applyBorder="1"/>
    <xf numFmtId="0" fontId="4" fillId="0" borderId="13" xfId="2" applyFont="1" applyBorder="1"/>
    <xf numFmtId="0" fontId="4" fillId="0" borderId="13" xfId="2" applyFont="1" applyBorder="1" applyAlignment="1">
      <alignment horizontal="center"/>
    </xf>
    <xf numFmtId="0" fontId="4" fillId="0" borderId="14" xfId="2" applyFont="1" applyBorder="1" applyAlignment="1">
      <alignment horizontal="center"/>
    </xf>
    <xf numFmtId="0" fontId="3" fillId="0" borderId="7" xfId="2" applyFont="1" applyBorder="1" applyAlignment="1">
      <alignment horizontal="right"/>
    </xf>
    <xf numFmtId="0" fontId="4" fillId="0" borderId="2" xfId="2" applyFont="1" applyBorder="1" applyAlignment="1">
      <alignment horizontal="left" vertical="top" wrapText="1"/>
    </xf>
    <xf numFmtId="0" fontId="7" fillId="0" borderId="9" xfId="2" applyFont="1" applyBorder="1" applyAlignment="1">
      <alignment horizontal="left" vertical="center"/>
    </xf>
    <xf numFmtId="0" fontId="3" fillId="0" borderId="2" xfId="2" applyFont="1" applyBorder="1" applyAlignment="1">
      <alignment horizontal="left" vertical="center" wrapText="1"/>
    </xf>
    <xf numFmtId="0" fontId="3" fillId="0" borderId="1" xfId="2" applyFont="1" applyBorder="1" applyAlignment="1">
      <alignment horizontal="center"/>
    </xf>
    <xf numFmtId="0" fontId="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2" xfId="2" applyFont="1" applyBorder="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3" fillId="0" borderId="2" xfId="2" applyFont="1" applyBorder="1" applyAlignment="1">
      <alignment horizontal="center" vertical="center" wrapText="1"/>
    </xf>
  </cellXfs>
  <cellStyles count="3">
    <cellStyle name="Moneda" xfId="1" builtinId="4"/>
    <cellStyle name="Normal" xfId="0" builtinId="0"/>
    <cellStyle name="Normal 2" xfId="2" xr:uid="{74478E06-4B53-407D-B113-41375120CF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3714750</xdr:colOff>
      <xdr:row>0</xdr:row>
      <xdr:rowOff>154781</xdr:rowOff>
    </xdr:from>
    <xdr:to>
      <xdr:col>4</xdr:col>
      <xdr:colOff>952500</xdr:colOff>
      <xdr:row>1</xdr:row>
      <xdr:rowOff>729942</xdr:rowOff>
    </xdr:to>
    <xdr:pic>
      <xdr:nvPicPr>
        <xdr:cNvPr id="2" name="Imagen 1">
          <a:extLst>
            <a:ext uri="{FF2B5EF4-FFF2-40B4-BE49-F238E27FC236}">
              <a16:creationId xmlns:a16="http://schemas.microsoft.com/office/drawing/2014/main" id="{5DACD5BD-2A2A-4528-A177-6B9FB42EB1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729" b="7729"/>
        <a:stretch>
          <a:fillRect/>
        </a:stretch>
      </xdr:blipFill>
      <xdr:spPr bwMode="auto">
        <a:xfrm>
          <a:off x="4029075" y="154781"/>
          <a:ext cx="2628900" cy="756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IDRD%202025\PROCESOS\CONTRATO%204211-2024%20AM%20FERRETERIA\An&#225;lisis%20de%20Precios%20de%20Mercado%20Bienes%20y%20Servicios%20ferreteria%202025.xlsx" TargetMode="External"/><Relationship Id="rId1" Type="http://schemas.openxmlformats.org/officeDocument/2006/relationships/externalLinkPath" Target="file:///E:\IDRD%202025\PROCESOS\CONTRATO%204211-2024%20AM%20FERRETERIA\An&#225;lisis%20de%20Precios%20de%20Mercado%20Bienes%20y%20Servicios%20ferreteri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TRAS ENTIDADES"/>
      <sheetName val="VALOR REFERENCIA"/>
      <sheetName val="CALCULOS"/>
      <sheetName val="TIRE"/>
      <sheetName val="Análisis de precios"/>
      <sheetName val="Análisis de precios (2)"/>
      <sheetName val="Hoja3"/>
      <sheetName val="Hoja2"/>
      <sheetName val="Hoja1"/>
      <sheetName val="Hoja4"/>
    </sheetNames>
    <sheetDataSet>
      <sheetData sheetId="0"/>
      <sheetData sheetId="1">
        <row r="4">
          <cell r="B4" t="str">
            <v>Arnés de seguridad Kit de protección contra caídas Arneses de techo de cuerpo completo con cordón interno de absorción de golpes, arnés de seguridad azul para construcción OSHA/ANSI obediente</v>
          </cell>
        </row>
        <row r="5">
          <cell r="B5" t="str">
            <v>Freno arrestador para cuerda hasta 16mm con mosqueton, Material Acero, carga maxima 5,000lbf</v>
          </cell>
        </row>
        <row r="6">
          <cell r="B6" t="str">
            <v>Ascendedor de puño tipo YUMAR Derecho,Material Aluminio, carga 20N, cuerda de 8 a 13mm, compatibles con ganchos y mosquetones</v>
          </cell>
        </row>
        <row r="7">
          <cell r="B7" t="str">
            <v>TIE OFF Argollas metalicas.Conector de Anclaje o Punto de Anclaje Portátil de 2 anillos en acero. Longitud: 100 cm Capacidad 5,000 lbf</v>
          </cell>
        </row>
        <row r="8">
          <cell r="B8" t="str">
            <v>Silla para trabajo en Suspensión,Carga maxima 5,000lbf, Material reatas textiles y herrajes</v>
          </cell>
        </row>
        <row r="9">
          <cell r="B9" t="str">
            <v>Mosqueton en D, doble seguro.  Mosquetón Asimétrico de doble seguro de apertura y cierre automático fabricado en acero forjado.Apertura de 14 mm. Carga 5000 lb /22,2 kN Carga lateral 3600 lb /16 kN</v>
          </cell>
        </row>
        <row r="10">
          <cell r="B10" t="str">
            <v>Linea de vida Vertical encapsulada  con mosqueton, fabricada en cuerda Kernmantle 16 mm. Mosqueton estructurero de 2 1/4" en Acero galvanizado con resistencia de 22.2 KN con cierre de doble seguro y ojo para conexión de contrapeso. El punto de anclaje debe poseer una carga minima de ruptura de 5000 lbf.  Diseñada para ser utilizada en conjunto con deslizador o freno de bloqueo automatico para cuerda de 16 mm.</v>
          </cell>
        </row>
        <row r="11">
          <cell r="B11" t="str">
            <v>Freno arrestador para GUAYA hasta 10mm con mosqueton, Resistencia 16 KN Material Acero Inoxidable, Peso 477 kg. Compatibilidad con cables de acero de 8 a 10 mm. Resistente a friccion y altas temperaturas. Elementos 100% en acero inoxidable resistente a la oxidacion. Compatible con mosquetones y tienen un pestillo de seguridad.</v>
          </cell>
        </row>
        <row r="12">
          <cell r="B12" t="str">
            <v>Casco para trabajo en Alturas. Rosca de ajuste dorsal en el arnes de cabeza para una sujecion perfecta. Incluye ranuras de 30 mm para acoplar  otros EPIS como protectores auditivos para casco o pantalla. Incluye banda de sudoracion extra ancha reemplazable. Incluye barboquejo de 4 puntos con cierre rapido. Cuatro grapas para colocar lampara (no incluye Lampara). Propiedades electricas testadas VDE1000 ( Clase 0). Valido para proteccion frente a impactos y penetracion a "temperaturasmuy bajas" de objetos en caida por debajo de -30°C.</v>
          </cell>
        </row>
        <row r="13">
          <cell r="B13" t="str">
            <v>Cinturon porta herramienta electricista. Material: Lona, Minimo 8 compartimentos</v>
          </cell>
        </row>
        <row r="14">
          <cell r="B14" t="str">
            <v>Afilador de Brocas Eléctrico 1/8" a 15/32" o 3 mm a 12 mm. Para diametros de Brocas de 1/8" a 15/32" (3mm a 12 mm) con punta de 118°.  Velocidad 1.500 rpm. Tension /frecuencia 120V/Hz. Compatible con brocas de acero rapido (HSS) y helicoidales de acero al carbono.</v>
          </cell>
        </row>
        <row r="15">
          <cell r="B15" t="str">
            <v>Rotomartillo SDS de 800w en adelante con accesorios. Fuerza de impacto 2,9J. Velocidad 1500GPM. Potencia 800W Tipo de martillo : Rotomartillo electrico Peso 2,6 kg. Caracteristicas : 3 Modos de manejo Talladro, cincelado y percusion. Embrague de seguridad. Diseño compacto y liviano para un uso mas comodo. Velocidad variable reversible. Alimentacion electrica 110 V.</v>
          </cell>
        </row>
        <row r="16">
          <cell r="B16" t="str">
            <v xml:space="preserve">Malla 1.8mt x 10mt Metal 2-1/4 x 2-1/4 2.5mm Eslabonada, alambre galvanizado. </v>
          </cell>
        </row>
        <row r="17">
          <cell r="B17" t="str">
            <v>Sierra Circular 7 1/4 Pulgadas 1400 W - 5300 Rpm. Variedad de cortes. Guia pararlela para mayor precision. Traba de eje para facilitar el cambio de disco.  Diametro de disco 7-1/4 pulgadas. (184 mm). Angulo de Bisel 45°. Profundidad maxima : 62 mm (2,4 mm)</v>
          </cell>
        </row>
        <row r="18">
          <cell r="B18" t="str">
            <v>Disco Diamantado Segmentado 7-1/4' Concreto. Tamaño 7 1/4 Para concreto, piedra y bloque</v>
          </cell>
        </row>
        <row r="19">
          <cell r="B19" t="str">
            <v>Disco Sierra Circular 7 1/4 X 40 Dientes. Superficie de aplicación madera. Uso profesional , disco Sierra Circular. Cantidad contenida por paqete uno (1). Modelo 21SV71C Material : Carburo de Tungsteno . Diametro 184 mm. Garantia 1 año.</v>
          </cell>
        </row>
        <row r="20">
          <cell r="B20" t="str">
            <v xml:space="preserve">DISCO 7 1/4 X 48 Corte Metal, ideal para trabajar con la sierra  MAKITA 4131. Hoja de 7-1/4 48 T con puntas de carburo para cortar metal, Diametro interno 5/8 pulg, Tipo de diente MTCG2.  Diseño de puntas  de carburo para cortes limpios y añadir durabilidad. Aplicaciones ideales para hacer cortes en metales ferrosos. Para usar con la sierra para cortadora de Metal de 7-1/4 de Makita. Se utiliza en Acero dulce delgado. </v>
          </cell>
        </row>
        <row r="21">
          <cell r="B21" t="str">
            <v>Taladro Percutor/Atornillador 20V MAX* XR Sin escobillas de 1/2" (13mm) con Batería POWERSTACK Tamaño del Mandril 1/2 in.  Sin velocidad de carga (RPM) 0-550/0-2000 Tasa por impacto por minuto: 0-34000 Peso del producto 1,2 Kg. Luz led. Potencia de salida 460W Voltaje 20V. Fuente de alimentacion inalambrico. Tamaño del mandril 13 mm.</v>
          </cell>
        </row>
        <row r="22">
          <cell r="B22" t="str">
            <v>Tubo 1.1/4X6M Presión 21-200 Psi. TUBERIA PVC 1 1/4″ X 6 METROS RDE 21, PARA ALTA PRESION, SOPORTA HASTA 200 PSI</v>
          </cell>
        </row>
        <row r="23">
          <cell r="B23" t="str">
            <v>Codo 90° Pvc Presión de 11/4" Agua Fria.</v>
          </cell>
        </row>
        <row r="24">
          <cell r="B24" t="str">
            <v>Unión Pvc Presión agua fria de 11/4"</v>
          </cell>
        </row>
        <row r="25">
          <cell r="B25" t="str">
            <v>Tee 1.1/4 Presión</v>
          </cell>
        </row>
        <row r="26">
          <cell r="B26" t="str">
            <v>Adaptador Macho 1.1/4 Presión</v>
          </cell>
        </row>
        <row r="27">
          <cell r="B27" t="str">
            <v>Adaptador Hembra 1.1/4 Presión</v>
          </cell>
        </row>
        <row r="28">
          <cell r="B28" t="str">
            <v>Tubo 2.1/2X6M Presión 21-200 Psi</v>
          </cell>
        </row>
        <row r="29">
          <cell r="B29" t="str">
            <v>Codo 90° Pvc Presión de 2.1/2"</v>
          </cell>
        </row>
        <row r="30">
          <cell r="B30" t="str">
            <v>Unión 2.1/2 Presión</v>
          </cell>
        </row>
        <row r="31">
          <cell r="B31" t="str">
            <v>Tee 2.1/2 Presión</v>
          </cell>
        </row>
        <row r="32">
          <cell r="B32" t="str">
            <v>Adaptador Macho 2.1/2 Presión</v>
          </cell>
        </row>
        <row r="33">
          <cell r="B33" t="str">
            <v>Adaptador Hembra 2.1/2 Presión</v>
          </cell>
        </row>
        <row r="34">
          <cell r="B34" t="str">
            <v>Válvula Bola Roscada Pvc tipo pesada de 1 1/4". Cuerpo y manija en PVC rigido.  Alta resistencia a la corrosion y al desgaste. Apertura y cierre rapido de 1/4 de giro.</v>
          </cell>
        </row>
        <row r="35">
          <cell r="B35" t="str">
            <v>Válvula de Bola 1 1/4 pulg PVC lisa para Soldar</v>
          </cell>
        </row>
        <row r="36">
          <cell r="B36" t="str">
            <v>Chumacera de pared de 1" cuatro agujeros Numeracion del Housing : F205. Numeracion del rodamiento : UC205-16. Largo del Housing 95mm. Distancia entre agujeros: 79 mm. Altura del Housing: 27 mm. Altura de la base del housing: 13 mm. Altura total con rodamiento: 35,8 mmDiametro del rodamiento 1". Material del Housing: Hierro colado. Materil del Rodamiento: Acero templado. Rango de temperaturas -20 a 110°C.</v>
          </cell>
        </row>
        <row r="37">
          <cell r="B37" t="str">
            <v>Engrasadora Manual Tipo Pistola.Pistola engrasadora de servicio pesado. Capacidad: 400CC / 14oz. Forma de carga: Cartucho de 14 oz / 400CC a granel. Presión de trabajo: 4500psi. Presión de estallido: 10000psi. Accesorios: 1 pieza 12 pulgadas manguera de nylon flexible de alta presión</v>
          </cell>
        </row>
        <row r="38">
          <cell r="B38" t="str">
            <v>Grasa Multipropósito de Litio Nlgi 2 400Gr.Grasa multiusos saponificada a base de litio con base de aceite mineral. Recomendada para el uso en rodamientos y cojinetes de deslizamiento. Rango de temperaturas de aplicación de -30 °C a +120 °C.</v>
          </cell>
        </row>
        <row r="39">
          <cell r="B39" t="str">
            <v xml:space="preserve">Rodachina Puerta Colgante Garaje 4 Ruedas Tipo Pesado. Rodachina Puertas Colgantes Corredizas De Garaje 4 Ruedas Tipo Pesado
Fabricado en chapa de acero laminado. 
Resistencia: 400 kg por juego. </v>
          </cell>
        </row>
        <row r="40">
          <cell r="B40" t="str">
            <v>Lamina Alveolar 6 Mm 2.95 X 2.10 M Color Cristal, Rendimiento 6,19 m. Policarbonato alveolar elaborado con materias primas 100% virgenes. Resistentes al impacto, 10 años de duracion, proteccion UV, extra fuerte. Garantia 10 años</v>
          </cell>
        </row>
        <row r="41">
          <cell r="B41" t="str">
            <v>66 metros de tubería conduit de la 1’’X 3 Mtrs de largo</v>
          </cell>
        </row>
        <row r="42">
          <cell r="B42" t="str">
            <v>CABLE N 4, ROLLO CABLE THHN/THWN #4 AWG ROLLO 100MT, TENSION 600V - ROLLO. Se usa en instalaciones electricas de fuerza, control y alumbrado en interiores y exteriores.  Construccion : conductor de cobre (blando, solido, cableado concentricamente o unidireccional combinado UDC) aislado con PVC para 90°C con chaqueta de Nylon. Caracteristicas: Tension maxima de operación 600V. Temperatura maxima de operacion 90°C en ambito seco o mojado. Resistente a la humedad, al calos, abrasión, elementos quimicos,  aceites y gasolina. Retardante a la llama. Colores disponibles: Negro, blanco, rojo azul, verde y amarillo. Normas NTC 1332- UL 83</v>
          </cell>
        </row>
        <row r="43">
          <cell r="B43" t="str">
            <v>Protector contra sobretensiones trifásico + N 120/208 V - Tipo 2 compacto extraíble (DS440-120)</v>
          </cell>
        </row>
        <row r="44">
          <cell r="B44" t="str">
            <v>CE-1423_2
Rollo de cable UTP CAT 6 AWG23 en 305Mts para uso de interior</v>
          </cell>
        </row>
        <row r="45">
          <cell r="B45" t="str">
            <v>44061104 Cable de incendio: FPLR 2×16 x 305mts – Blindado</v>
          </cell>
        </row>
        <row r="46">
          <cell r="B46" t="str">
            <v>Escalera de extensión tres cuerpos en FRP (HESC FV 3 36)</v>
          </cell>
        </row>
        <row r="47">
          <cell r="B47" t="str">
            <v>SWITCH POE+ 4 CANALES</v>
          </cell>
        </row>
        <row r="48">
          <cell r="B48" t="str">
            <v>CONTACTOR CHINT 80 A -220 VAC Referencia: NC1-8011220V Corriente : 80 Amperios Voltaje Bobina: 220V AC. Contactos Auxiliares : 1NA +1NC. Modelo NC1-8011  50/60 HZ</v>
          </cell>
        </row>
        <row r="49">
          <cell r="B49" t="str">
            <v xml:space="preserve">Fuji CR8-LHC Batería 3V Flusher automático-
Marca:   TOP BATTERY SOLUTIONS
Composición de las celdas de la batería:   Litio
Capacidad:  3000 Miliamperios Hora
Número de unidades:   1 Conteo
Voltaje:   3 Voltios
</v>
          </cell>
        </row>
        <row r="50">
          <cell r="B50" t="str">
            <v>Amarras plastcas de 20 y 15 cms</v>
          </cell>
        </row>
        <row r="51">
          <cell r="B51" t="str">
            <v xml:space="preserve">Inversor de 1000watt
</v>
          </cell>
        </row>
        <row r="52">
          <cell r="B52" t="str">
            <v xml:space="preserve">Inversor de 2000 watt
</v>
          </cell>
        </row>
        <row r="53">
          <cell r="B53" t="str">
            <v>Fotocelda para luminarias de alumbrado público-Fotocelda 110v - 240v 1300w For Exterior Incluye Base</v>
          </cell>
        </row>
        <row r="54">
          <cell r="B54" t="str">
            <v>Sonda Dielectrica pasacables 11 mmX 100 mtrs con ruedas</v>
          </cell>
        </row>
        <row r="55">
          <cell r="B55" t="str">
            <v>Tuberia metalica EMT  de 3/4 MT  largo de 3,00 mtrs. Acero Galvanizado.  Tubos EMT tipo pesado, especializado para la conducción de Luz por cables eléctricos para conductores con recubrimiento galvanizado.</v>
          </cell>
        </row>
        <row r="56">
          <cell r="B56" t="str">
            <v>Terminal Emt 3/4 Acero-Tub</v>
          </cell>
        </row>
        <row r="57">
          <cell r="B57" t="str">
            <v>Union De Acero Para Tubo Emt 3/4-Pulg</v>
          </cell>
        </row>
        <row r="58">
          <cell r="B58" t="str">
            <v xml:space="preserve">Caja Emt 2400 (4"X4") 4 Salidas de 3/4" </v>
          </cell>
        </row>
        <row r="59">
          <cell r="B59" t="str">
            <v>Caja Emt 5800 (4"X2") 3 Salidas de 3/4"</v>
          </cell>
        </row>
        <row r="60">
          <cell r="B60" t="str">
            <v>Curva Emt 3/4</v>
          </cell>
        </row>
        <row r="61">
          <cell r="B61" t="str">
            <v xml:space="preserve">TDS150M277Atributo del producto Valor 
Corriente máxima de descarga (Imax) 50kA 8/20 μs. Tensión nominal  del sistema (Un) 240 - 277 VAC 
Tensión continua máxima de funcionamiento (Uc) 320 V CA 
Nivel de protección de tensión (VPR) 1000 V @ 3 kA;1600 V @ 20 kA 
Corriente de descarga nominal (In) 20kA 8/20 μs 
Frecuencia 0 - 100 Hz 
Material envolvente UL® 94V-0 termoplástico 
Temperatura -40 a 80 °C 
Profundidad (D) 49mm 
Altura (H) 45 mm 
Ancho (W) 18 mm 
Peso unitario 0,07 kg 
UPC 782856585411 
EAN 0782856585411 
Cantidad del embalaje estándar 1 
Cantidad de embalaje 1 
</v>
          </cell>
        </row>
        <row r="62">
          <cell r="B62" t="str">
            <v xml:space="preserve">LITTELFUSE Fuse: 15 A Amps, 600V AC, 100kA at 600V AC/50kA at 500V DC, KLK-Brand LITTELFUSE Amps15 AAC Voltage Rating600V ACDC Voltage Rating500V </v>
          </cell>
        </row>
        <row r="63">
          <cell r="B63" t="str">
            <v xml:space="preserve">Separador de carril para piscinas completo: con guaya encauchetada de 1/8" con rueda antiturbulencia en polipropileno:
Diámetro: 15 cm de diámetro 
Grosor: 2 cm
Colores: amarillo, azul, verde y rojo, con dona blanca, 
Longitud 51 mt
Distancia entre flotadores: 0 cm (van pegados)
</v>
          </cell>
        </row>
        <row r="64">
          <cell r="B64" t="str">
            <v xml:space="preserve">Separador de carril para piscinas completo: con guaya encauchetada de 1/8" con rueda antiturbulencia en polipropileno
Diámetro: 10 cm de diámetro 
Grosor: 1 cm
Colores: amarillo, azul, verde y rojo, con dona blanca, 
Longitud 27 mt
Distancia entre flotadores: 1 cm 
</v>
          </cell>
        </row>
        <row r="65">
          <cell r="B65" t="str">
            <v>ARO SALVAVIDAS 
Diámetro externo: 	72 cm
Diámetro interno: 	45 cm
Peso:	2.5 Kg
Material de la carcasa: 	Polietileno sólido naranja reticulado
Material de relleno: 	Poliuretano
Material de la cuerda: 	Polietileno
Cinta reflectiva: 	Aprobada por normas SOLAS
Certificación: 	Aprobado por las normas internacionales de salvamento (código LSA del SOLAS y la directiva marítima europea MED)
Altura máxima de lanzamiento:	80 m</v>
          </cell>
        </row>
        <row r="66">
          <cell r="B66" t="str">
            <v>TUBO DE RESCATE :Longitud: 	101 cm
Material: 	Espuma de alta flotabilidad (Foam Ensolate/405 Nbr) con un grosor de 1 3/4"
Peso: 	860 g
Correa: 	Ajustable y versátil, con un ancho de 5 cm en la parte de la bandolera y 2,5 cm en la parte que va hacia el tubo. La correa tiene un largo total de 170 cm.
Color: 	Rojo de alta visibilidad
Caracteristicas adicionales:
Correa con dos clips para un ajuste seguro y cómodo.
Distribución equitativa del peso para mayor resistencia al tirón durante el rescate.
Construcción liviana pero duradera, adecuada para diversas condiciones acuáticas.</v>
          </cell>
        </row>
        <row r="67">
          <cell r="B67" t="str">
            <v>VARA DE RESCATE
Material: 	PVC (Policloruro de vinilo)
Longitud: 	3 m, 4.5 m y 6 m
Diámetro: 	32 mm
Peso: 	Aproximadamente 1.5 kg (para la versión de 3 m)
Características adicionales:	
No conductor de electricidad
Resistente a la corrosión
Ligero y fácil de manejar
Alta visibilidad con colores "</v>
          </cell>
        </row>
        <row r="68">
          <cell r="B68" t="str">
            <v>LINEA DE VIDA
Material: 	Polietileno de alta resistencia
Diámetro: 	8 mm
Longitud:  30 M
Color: 	Naranja brillante para alta visibilidad
Características adicionales:
Resistente a la abrasión y a los rayos UV.
Flotante, para facilitar su uso en el agua.
Equipado con un mosquetón de acero inoxidable en un extremo para una conexión segura al aro salvavidas.</v>
          </cell>
        </row>
        <row r="69">
          <cell r="B69" t="str">
            <v>CAMILLA FEL
Material: 	Polietileno de alta densidad
Dimensiones: 	183 cm x 45 cm x 6 cm
Peso: 	6.5 kg
Capacidad de carga: 	180 kg
Características adicionales:	
Translucidez a los rayos X
Resistente a la corrosión y fácil de limpiar
Incluye arnés tipo araña para sujeción del paciente
Incluye inmovilizador cervical
Flotante, adecuada para rescates en agua</v>
          </cell>
        </row>
        <row r="70">
          <cell r="B70" t="str">
            <v>BANDERINES DE PISCINAS SEMIOLÍMPICA DE 12 MT	
Material: 	Nylon resistente a los rayos UV y al cloro
Longitud de la cuerda:12 m (ajustable según las dimensiones de la piscina)
Dimensiones de los banderines: 	30 cm de ancho x 20 cm de alto
Color: 	Rojo brillante o azul, con opciones de personalización
Distancia entre banderines: 	1.5 m
Altura de instalación: 	1.8 m sobre la superficie del agua
Características adicionales:	
Resistente a la intemperie y al desgaste
Fácil instalación y desmontaje
Alta visibilidad para los nadadores
Incluye ganchos y anclajes para asegurar la cuerda.</v>
          </cell>
        </row>
        <row r="71">
          <cell r="B71" t="str">
            <v>BANDERINES DE PISCINAS SEMIOLÍMPICA DE 25  MT
Material: 	Nylon resistente a los rayos UV y al cloro
Longitud de la cuerda: 	25 m (ajustable según las dimensiones de la piscina)
Dimensiones de los banderines: 	30 cm de ancho x 20 cm de alto
Color: 	Rojo brillante o azul, con opciones de personalización
Distancia entre banderines: 	1.5 m
Altura de instalación: 	1.8 m sobre la superficie del agua
Características adicionales:	
Resistente a la intemperie y al desgaste
Fácil instalación y desmontaje
Alta visibilidad para los nadadores
Incluye ganchos y anclajes para asegurar la cuerda.</v>
          </cell>
        </row>
        <row r="72">
          <cell r="B72" t="str">
            <v>SILLA PARA SALVAVIDAS EN
POLIPROPILENO - ASTRAPOOL – UN</v>
          </cell>
        </row>
        <row r="73">
          <cell r="B73" t="str">
            <v xml:space="preserve"> (Tratamiento Hidrofugante para madera 1 galon - GAL)
TRATAMIENTO HIDROFUGANTE
Imprimación monocomponente base agua para proteger la superficie de maderas tecnológicas (WPC).
Características
Producto elástico que se adapta sin cuartear a las dilataciones y contracciones de la madera tecnológica provocadas por los cambios de temperatura cuando se expone al exterior.
Buena resistencia a la luz solar.
Repele el agua.
Evita la penetración en la madera tecnológica de manchas y suciedad.
Presentaciones
Galón de 4 L</v>
          </cell>
        </row>
        <row r="74">
          <cell r="B74" t="str">
            <v xml:space="preserve">Piso flexible modular para zonas húmedas de piscinas con esamble antifatiga (macho - hembra) color azul m2 Dimensiones: 30,5 x 30,5 cm - M2. Antideslizante y elastico
Tamaño de la losa:  305,5 mm x 305,5 mm +/- 1 mm
Altura / espesor : 12,5 mm +/- 0,5 mm
Anchos de los orificios: 11 mm +/- 0,5 mm
Movimiento lateral: 1,5 mm
Peso:  390 gr +/- 10 gr
Material: Elastómero poli vinílico (PVC) Flexible
Dielectrica (No conductor):  ASTM D 149/ 500 Voltios
Clasificación del fuego
Material Policloruro de Vinilo con aditivo , 100% virgen para un desempeño optimo. No poroso, lo que inhibe el crecimiento de bacterias. Alta resistencia  quimica (cloro, acidos, sales) . Aditivo uv que proporciona mayor proteccion, durabilidad y una excelente estabilidad de color a lo largo de los años. Es enrollable y facil de manipular.Fácil instalación que no requiere elementos de
fijación como clavos, tornillos, adhesivos, y
prácticamente ninguna herramienta, únicamente
un martillo de goma.
</v>
          </cell>
        </row>
        <row r="75">
          <cell r="B75" t="str">
            <v>MANGUERA PLASTICA FLOTANTE PARA PISCINAS DE 1 1/2" X 20 MT CON ACOPLES (AMERICANA) - UN</v>
          </cell>
        </row>
        <row r="76">
          <cell r="B76" t="str">
            <v>25. Tensor trinquete en acero inoxidable para piscina o tensor corchera en latón cromado para piscina, con gancho en acero inoxidable - UN
TENSOR DE TRINQUETE - 2600KG - 50MM - ACERO INOXIDABLE - SUS 304 – ESTÁNDAR
Anchura	50 mm
Peso	1.000 kg
Capacidad de carga linear (LC)	1 300 daN
Fuerza de rotura	2 600 daN
Palanca	Palanca abierta
Material (Tensor / Flejadora / Hebilla)	Acero inoxidable (SUS 304)</v>
          </cell>
        </row>
        <row r="77">
          <cell r="B77" t="str">
            <v xml:space="preserve">SELLANTE INDUSTRY 600 POLIURETANO PARA
TRATAMIENTO DE GRIETAS </v>
          </cell>
        </row>
        <row r="78">
          <cell r="B78" t="str">
            <v xml:space="preserve">IMPERMEABILIZANTE  CEMENTICIO -MONOMORTERO 101 METIC </v>
          </cell>
        </row>
        <row r="79">
          <cell r="B79" t="str">
            <v>METICRYL ULTRATERMICO PARA
IMPERMEABILIZACIÓN DE AREAS</v>
          </cell>
        </row>
        <row r="80">
          <cell r="B80" t="str">
            <v>MEMBRANA PVC PARA REPARACIÓN CON
PLANCHA PARA SELLADO x MTR</v>
          </cell>
        </row>
        <row r="81">
          <cell r="B81" t="str">
            <v>Mortero Seco Pega Y Pañete 75kg/Cm2 40kg-Mortero Listo 40 KG Mortero seco premezclado, listo para repello pañete y/o revoque.</v>
          </cell>
        </row>
        <row r="82">
          <cell r="B82" t="str">
            <v>CONCRETO LISTO PARA USAR SIN RETRACCIÓN PARA REPARACIONES Y REFORZAMIENTO: concreto fluido sin retracción, listo para usar en reparaciones y reforzamiento con encamisado o recrecimiento de elementos de concreto reforzado o metálicos. Este concreto listo sin retracción ha sido especialmente diseñado para alcanzar la alta manejabilidad requerida para fundir secciones densamente armadas, de bajo o altos espesores, sin presentar contracción en ninguno de los casos, desarrollando muy buenas resistencias mecánicas iniciales y finales.Concreto Seco 3000psi 40kg</v>
          </cell>
        </row>
        <row r="83">
          <cell r="B83" t="str">
            <v xml:space="preserve"> Malla profesional para cancha de tenis, de altisima duración debido a su construcción de costuras reforzadas,para uso intenso y en exteriores.
CARACTERÍSTICAS:
Guaya en acero galvanizado de alta duración.
Malla en doble costura y costura laterales.
cinta central incluida.</v>
          </cell>
        </row>
        <row r="84">
          <cell r="B84" t="str">
            <v>Kit de herramientas rotativas inalámbricas, batería recargable de 8 V y 2.0 Ah, 30000 rpm, herramientas de tallado multipotencia de 5 velocidades, 127 accesorios, accesorio de escudo, guía de</v>
          </cell>
        </row>
        <row r="85">
          <cell r="B85" t="str">
            <v>REJILLA PLÁSTICA MÁS ANTI DESLIZANTE, INSONORA, PARA
TRÁFICO PEATONAL FABRICADA EN POLIPROPILENO DE ALTO
IMPACTO CON ORIGINAL DE 29.5 CM DE ANCHO X 100 CM DE
LARGO X 2.5 CM DE ALTO. ESPACIO DE FILTRACIÓN 0,8 CM. ES
LIGERA LO QUE PERMITE FACILITAR LA LIMPIEZA DEL
CÀRCAMO EN MENOR TIEMPO, COLOR BLANCO.
NO INCLUYE INSTALACIÒN.</v>
          </cell>
        </row>
      </sheetData>
      <sheetData sheetId="2">
        <row r="87">
          <cell r="AJ87" t="e">
            <v>#NUM!</v>
          </cell>
        </row>
        <row r="88">
          <cell r="AJ88" t="e">
            <v>#NUM!</v>
          </cell>
        </row>
        <row r="89">
          <cell r="AJ89" t="e">
            <v>#NUM!</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FDE5-A5B1-4042-81E3-534AB7908C61}">
  <dimension ref="A1:K122"/>
  <sheetViews>
    <sheetView tabSelected="1" workbookViewId="0">
      <selection activeCell="C6" sqref="C6:C13"/>
    </sheetView>
  </sheetViews>
  <sheetFormatPr baseColWidth="10" defaultColWidth="11.42578125" defaultRowHeight="14.25" x14ac:dyDescent="0.2"/>
  <cols>
    <col min="1" max="1" width="4.7109375" style="1" customWidth="1"/>
    <col min="2" max="2" width="64" style="1" customWidth="1"/>
    <col min="3" max="3" width="9.5703125" style="6" customWidth="1"/>
    <col min="4" max="4" width="7.28515625" style="6" customWidth="1"/>
    <col min="5" max="5" width="15.28515625" style="6" bestFit="1" customWidth="1"/>
    <col min="6" max="6" width="14.85546875" style="6" bestFit="1" customWidth="1"/>
    <col min="7" max="7" width="20.5703125" style="6" bestFit="1" customWidth="1"/>
    <col min="8" max="8" width="18.7109375" style="6" bestFit="1" customWidth="1"/>
    <col min="9" max="9" width="31.7109375" style="1" hidden="1" customWidth="1"/>
    <col min="10" max="10" width="18.140625" style="1" bestFit="1" customWidth="1"/>
    <col min="11" max="12" width="16.5703125" style="1" bestFit="1" customWidth="1"/>
    <col min="13" max="16384" width="11.42578125" style="1"/>
  </cols>
  <sheetData>
    <row r="1" spans="1:11" x14ac:dyDescent="0.2">
      <c r="A1" s="44"/>
      <c r="B1" s="44"/>
      <c r="C1" s="44"/>
      <c r="D1" s="44"/>
      <c r="E1" s="44"/>
      <c r="F1" s="44"/>
      <c r="G1" s="44"/>
      <c r="H1" s="44"/>
    </row>
    <row r="2" spans="1:11" ht="84.75" customHeight="1" x14ac:dyDescent="0.2">
      <c r="A2" s="44"/>
      <c r="B2" s="44"/>
      <c r="C2" s="44"/>
      <c r="D2" s="44"/>
      <c r="E2" s="44"/>
      <c r="F2" s="44"/>
      <c r="G2" s="44"/>
      <c r="H2" s="44"/>
    </row>
    <row r="3" spans="1:11" x14ac:dyDescent="0.2">
      <c r="A3" s="45" t="s">
        <v>0</v>
      </c>
      <c r="B3" s="45"/>
      <c r="C3" s="46" t="s">
        <v>1</v>
      </c>
      <c r="D3" s="46"/>
      <c r="E3" s="46"/>
      <c r="F3" s="46"/>
      <c r="G3" s="46"/>
      <c r="H3" s="46"/>
    </row>
    <row r="4" spans="1:11" ht="15" x14ac:dyDescent="0.2">
      <c r="A4" s="43" t="s">
        <v>2</v>
      </c>
      <c r="B4" s="43"/>
      <c r="C4" s="43"/>
      <c r="D4" s="43"/>
      <c r="E4" s="43"/>
      <c r="F4" s="43"/>
      <c r="G4" s="43"/>
      <c r="H4" s="43"/>
    </row>
    <row r="5" spans="1:11" x14ac:dyDescent="0.2">
      <c r="A5" s="2"/>
      <c r="B5" s="3"/>
      <c r="C5" s="4"/>
      <c r="D5" s="4"/>
      <c r="E5" s="4"/>
      <c r="F5" s="4"/>
      <c r="G5" s="4"/>
      <c r="H5" s="5"/>
    </row>
    <row r="6" spans="1:11" s="6" customFormat="1" x14ac:dyDescent="0.2">
      <c r="A6" s="47" t="s">
        <v>3</v>
      </c>
      <c r="B6" s="47" t="s">
        <v>4</v>
      </c>
      <c r="C6" s="49" t="s">
        <v>5</v>
      </c>
      <c r="D6" s="49" t="s">
        <v>6</v>
      </c>
      <c r="E6" s="51" t="s">
        <v>7</v>
      </c>
      <c r="F6" s="51"/>
      <c r="G6" s="51"/>
      <c r="H6" s="51"/>
    </row>
    <row r="7" spans="1:11" x14ac:dyDescent="0.2">
      <c r="A7" s="47"/>
      <c r="B7" s="47"/>
      <c r="C7" s="49"/>
      <c r="D7" s="49"/>
      <c r="E7" s="51"/>
      <c r="F7" s="51"/>
      <c r="G7" s="51"/>
      <c r="H7" s="51"/>
    </row>
    <row r="8" spans="1:11" ht="62.25" customHeight="1" x14ac:dyDescent="0.2">
      <c r="A8" s="47"/>
      <c r="B8" s="47"/>
      <c r="C8" s="49"/>
      <c r="D8" s="49"/>
      <c r="E8" s="51"/>
      <c r="F8" s="51"/>
      <c r="G8" s="51"/>
      <c r="H8" s="51"/>
    </row>
    <row r="9" spans="1:11" x14ac:dyDescent="0.2">
      <c r="A9" s="47"/>
      <c r="B9" s="47"/>
      <c r="C9" s="49"/>
      <c r="D9" s="49"/>
      <c r="E9" s="51"/>
      <c r="F9" s="51"/>
      <c r="G9" s="51"/>
      <c r="H9" s="51"/>
    </row>
    <row r="10" spans="1:11" x14ac:dyDescent="0.2">
      <c r="A10" s="47"/>
      <c r="B10" s="47"/>
      <c r="C10" s="49"/>
      <c r="D10" s="49"/>
      <c r="E10" s="51"/>
      <c r="F10" s="51"/>
      <c r="G10" s="51"/>
      <c r="H10" s="51"/>
    </row>
    <row r="11" spans="1:11" x14ac:dyDescent="0.2">
      <c r="A11" s="47"/>
      <c r="B11" s="47"/>
      <c r="C11" s="49"/>
      <c r="D11" s="49"/>
      <c r="E11" s="51"/>
      <c r="F11" s="51"/>
      <c r="G11" s="51"/>
      <c r="H11" s="51"/>
    </row>
    <row r="12" spans="1:11" x14ac:dyDescent="0.2">
      <c r="A12" s="47"/>
      <c r="B12" s="47"/>
      <c r="C12" s="49"/>
      <c r="D12" s="49"/>
      <c r="E12" s="51"/>
      <c r="F12" s="51"/>
      <c r="G12" s="51"/>
      <c r="H12" s="51"/>
    </row>
    <row r="13" spans="1:11" s="8" customFormat="1" ht="28.5" x14ac:dyDescent="0.25">
      <c r="A13" s="48"/>
      <c r="B13" s="48"/>
      <c r="C13" s="50"/>
      <c r="D13" s="50"/>
      <c r="E13" s="7" t="s">
        <v>8</v>
      </c>
      <c r="F13" s="7" t="s">
        <v>9</v>
      </c>
      <c r="G13" s="7" t="s">
        <v>10</v>
      </c>
      <c r="H13" s="7" t="s">
        <v>11</v>
      </c>
    </row>
    <row r="14" spans="1:11" ht="15" x14ac:dyDescent="0.2">
      <c r="A14" s="9"/>
      <c r="B14" s="10"/>
      <c r="C14" s="11"/>
      <c r="D14" s="11"/>
      <c r="E14" s="11"/>
      <c r="F14" s="11"/>
      <c r="G14" s="11"/>
      <c r="H14" s="11"/>
    </row>
    <row r="15" spans="1:11" ht="57" x14ac:dyDescent="0.2">
      <c r="A15" s="9">
        <v>1</v>
      </c>
      <c r="B15" s="12" t="str">
        <f>+'[1]VALOR REFERENCIA'!B4</f>
        <v>Arnés de seguridad Kit de protección contra caídas Arneses de techo de cuerpo completo con cordón interno de absorción de golpes, arnés de seguridad azul para construcción OSHA/ANSI obediente</v>
      </c>
      <c r="C15" s="9" t="s">
        <v>12</v>
      </c>
      <c r="D15" s="13">
        <v>1</v>
      </c>
      <c r="E15" s="14">
        <v>428889</v>
      </c>
      <c r="F15" s="15">
        <f>IFERROR(+E15*0.19,"")</f>
        <v>81488.91</v>
      </c>
      <c r="G15" s="14">
        <f>IFERROR(ROUND(F15+E15,0),"")</f>
        <v>510378</v>
      </c>
      <c r="H15" s="15">
        <f t="shared" ref="H15:H46" si="0">IFERROR(ROUND(G15*D15,0),"")</f>
        <v>510378</v>
      </c>
      <c r="J15" s="16"/>
      <c r="K15" s="16"/>
    </row>
    <row r="16" spans="1:11" ht="28.5" x14ac:dyDescent="0.2">
      <c r="A16" s="9">
        <v>2</v>
      </c>
      <c r="B16" s="12" t="str">
        <f>+'[1]VALOR REFERENCIA'!B5</f>
        <v>Freno arrestador para cuerda hasta 16mm con mosqueton, Material Acero, carga maxima 5,000lbf</v>
      </c>
      <c r="C16" s="9" t="s">
        <v>12</v>
      </c>
      <c r="D16" s="13">
        <v>1</v>
      </c>
      <c r="E16" s="14">
        <v>253898</v>
      </c>
      <c r="F16" s="15">
        <f t="shared" ref="F16:F79" si="1">IFERROR(+E16*0.19,"")</f>
        <v>48240.62</v>
      </c>
      <c r="G16" s="14">
        <f t="shared" ref="G16:G79" si="2">IFERROR(ROUND(F16+E16,0),"")</f>
        <v>302139</v>
      </c>
      <c r="H16" s="15">
        <f t="shared" si="0"/>
        <v>302139</v>
      </c>
      <c r="J16" s="16"/>
      <c r="K16" s="16"/>
    </row>
    <row r="17" spans="1:11" ht="42.75" x14ac:dyDescent="0.2">
      <c r="A17" s="9">
        <v>3</v>
      </c>
      <c r="B17" s="12" t="str">
        <f>+'[1]VALOR REFERENCIA'!B6</f>
        <v>Ascendedor de puño tipo YUMAR Derecho,Material Aluminio, carga 20N, cuerda de 8 a 13mm, compatibles con ganchos y mosquetones</v>
      </c>
      <c r="C17" s="9" t="s">
        <v>12</v>
      </c>
      <c r="D17" s="13">
        <v>1</v>
      </c>
      <c r="E17" s="14">
        <v>246864</v>
      </c>
      <c r="F17" s="15">
        <f t="shared" si="1"/>
        <v>46904.160000000003</v>
      </c>
      <c r="G17" s="14">
        <f t="shared" si="2"/>
        <v>293768</v>
      </c>
      <c r="H17" s="15">
        <f t="shared" si="0"/>
        <v>293768</v>
      </c>
      <c r="J17" s="16"/>
      <c r="K17" s="16"/>
    </row>
    <row r="18" spans="1:11" ht="42.75" x14ac:dyDescent="0.2">
      <c r="A18" s="9">
        <v>4</v>
      </c>
      <c r="B18" s="12" t="str">
        <f>+'[1]VALOR REFERENCIA'!B7</f>
        <v>TIE OFF Argollas metalicas.Conector de Anclaje o Punto de Anclaje Portátil de 2 anillos en acero. Longitud: 100 cm Capacidad 5,000 lbf</v>
      </c>
      <c r="C18" s="9" t="s">
        <v>12</v>
      </c>
      <c r="D18" s="13">
        <v>1</v>
      </c>
      <c r="E18" s="14">
        <v>94101</v>
      </c>
      <c r="F18" s="15">
        <f t="shared" si="1"/>
        <v>17879.189999999999</v>
      </c>
      <c r="G18" s="14">
        <f t="shared" si="2"/>
        <v>111980</v>
      </c>
      <c r="H18" s="15">
        <f t="shared" si="0"/>
        <v>111980</v>
      </c>
      <c r="J18" s="16"/>
      <c r="K18" s="16"/>
    </row>
    <row r="19" spans="1:11" ht="28.5" x14ac:dyDescent="0.2">
      <c r="A19" s="9">
        <v>5</v>
      </c>
      <c r="B19" s="12" t="str">
        <f>+'[1]VALOR REFERENCIA'!B8</f>
        <v>Silla para trabajo en Suspensión,Carga maxima 5,000lbf, Material reatas textiles y herrajes</v>
      </c>
      <c r="C19" s="9" t="s">
        <v>12</v>
      </c>
      <c r="D19" s="13">
        <v>1</v>
      </c>
      <c r="E19" s="14">
        <v>270117</v>
      </c>
      <c r="F19" s="15">
        <f t="shared" si="1"/>
        <v>51322.23</v>
      </c>
      <c r="G19" s="14">
        <f t="shared" si="2"/>
        <v>321439</v>
      </c>
      <c r="H19" s="15">
        <f t="shared" si="0"/>
        <v>321439</v>
      </c>
      <c r="J19" s="16"/>
      <c r="K19" s="16"/>
    </row>
    <row r="20" spans="1:11" ht="57" x14ac:dyDescent="0.2">
      <c r="A20" s="9">
        <v>6</v>
      </c>
      <c r="B20" s="12" t="str">
        <f>+'[1]VALOR REFERENCIA'!B9</f>
        <v>Mosqueton en D, doble seguro.  Mosquetón Asimétrico de doble seguro de apertura y cierre automático fabricado en acero forjado.Apertura de 14 mm. Carga 5000 lb /22,2 kN Carga lateral 3600 lb /16 kN</v>
      </c>
      <c r="C20" s="9" t="s">
        <v>12</v>
      </c>
      <c r="D20" s="13">
        <v>1</v>
      </c>
      <c r="E20" s="14">
        <v>50796</v>
      </c>
      <c r="F20" s="15">
        <f t="shared" si="1"/>
        <v>9651.24</v>
      </c>
      <c r="G20" s="14">
        <f t="shared" si="2"/>
        <v>60447</v>
      </c>
      <c r="H20" s="15">
        <f t="shared" si="0"/>
        <v>60447</v>
      </c>
      <c r="J20" s="16"/>
      <c r="K20" s="16"/>
    </row>
    <row r="21" spans="1:11" ht="99.75" x14ac:dyDescent="0.2">
      <c r="A21" s="9">
        <v>7</v>
      </c>
      <c r="B21" s="12" t="str">
        <f>+'[1]VALOR REFERENCIA'!B10</f>
        <v>Linea de vida Vertical encapsulada  con mosqueton, fabricada en cuerda Kernmantle 16 mm. Mosqueton estructurero de 2 1/4" en Acero galvanizado con resistencia de 22.2 KN con cierre de doble seguro y ojo para conexión de contrapeso. El punto de anclaje debe poseer una carga minima de ruptura de 5000 lbf.  Diseñada para ser utilizada en conjunto con deslizador o freno de bloqueo automatico para cuerda de 16 mm.</v>
      </c>
      <c r="C21" s="9" t="s">
        <v>12</v>
      </c>
      <c r="D21" s="13">
        <v>1</v>
      </c>
      <c r="E21" s="14">
        <v>350280</v>
      </c>
      <c r="F21" s="15">
        <f t="shared" si="1"/>
        <v>66553.2</v>
      </c>
      <c r="G21" s="14">
        <f t="shared" si="2"/>
        <v>416833</v>
      </c>
      <c r="H21" s="15">
        <f t="shared" si="0"/>
        <v>416833</v>
      </c>
      <c r="J21" s="16"/>
      <c r="K21" s="16"/>
    </row>
    <row r="22" spans="1:11" ht="85.5" x14ac:dyDescent="0.2">
      <c r="A22" s="9">
        <v>8</v>
      </c>
      <c r="B22" s="12" t="str">
        <f>+'[1]VALOR REFERENCIA'!B11</f>
        <v>Freno arrestador para GUAYA hasta 10mm con mosqueton, Resistencia 16 KN Material Acero Inoxidable, Peso 477 kg. Compatibilidad con cables de acero de 8 a 10 mm. Resistente a friccion y altas temperaturas. Elementos 100% en acero inoxidable resistente a la oxidacion. Compatible con mosquetones y tienen un pestillo de seguridad.</v>
      </c>
      <c r="C22" s="9" t="s">
        <v>12</v>
      </c>
      <c r="D22" s="13">
        <v>1</v>
      </c>
      <c r="E22" s="14">
        <v>204881</v>
      </c>
      <c r="F22" s="15">
        <f t="shared" si="1"/>
        <v>38927.39</v>
      </c>
      <c r="G22" s="14">
        <f t="shared" si="2"/>
        <v>243808</v>
      </c>
      <c r="H22" s="15">
        <f t="shared" si="0"/>
        <v>243808</v>
      </c>
      <c r="J22" s="16"/>
      <c r="K22" s="16"/>
    </row>
    <row r="23" spans="1:11" ht="128.25" x14ac:dyDescent="0.2">
      <c r="A23" s="9">
        <v>9</v>
      </c>
      <c r="B23" s="12" t="str">
        <f>+'[1]VALOR REFERENCIA'!B12</f>
        <v>Casco para trabajo en Alturas. Rosca de ajuste dorsal en el arnes de cabeza para una sujecion perfecta. Incluye ranuras de 30 mm para acoplar  otros EPIS como protectores auditivos para casco o pantalla. Incluye banda de sudoracion extra ancha reemplazable. Incluye barboquejo de 4 puntos con cierre rapido. Cuatro grapas para colocar lampara (no incluye Lampara). Propiedades electricas testadas VDE1000 ( Clase 0). Valido para proteccion frente a impactos y penetracion a "temperaturasmuy bajas" de objetos en caida por debajo de -30°C.</v>
      </c>
      <c r="C23" s="9" t="s">
        <v>12</v>
      </c>
      <c r="D23" s="13">
        <v>1</v>
      </c>
      <c r="E23" s="14">
        <v>206138</v>
      </c>
      <c r="F23" s="15">
        <f t="shared" si="1"/>
        <v>39166.22</v>
      </c>
      <c r="G23" s="14">
        <f t="shared" si="2"/>
        <v>245304</v>
      </c>
      <c r="H23" s="15">
        <f t="shared" si="0"/>
        <v>245304</v>
      </c>
      <c r="J23" s="16"/>
      <c r="K23" s="16"/>
    </row>
    <row r="24" spans="1:11" ht="28.5" x14ac:dyDescent="0.2">
      <c r="A24" s="9">
        <v>10</v>
      </c>
      <c r="B24" s="12" t="str">
        <f>+'[1]VALOR REFERENCIA'!B13</f>
        <v>Cinturon porta herramienta electricista. Material: Lona, Minimo 8 compartimentos</v>
      </c>
      <c r="C24" s="9" t="s">
        <v>12</v>
      </c>
      <c r="D24" s="13">
        <v>1</v>
      </c>
      <c r="E24" s="14">
        <v>37048</v>
      </c>
      <c r="F24" s="15">
        <f t="shared" si="1"/>
        <v>7039.12</v>
      </c>
      <c r="G24" s="14">
        <f t="shared" si="2"/>
        <v>44087</v>
      </c>
      <c r="H24" s="15">
        <f t="shared" si="0"/>
        <v>44087</v>
      </c>
      <c r="J24" s="16"/>
      <c r="K24" s="16"/>
    </row>
    <row r="25" spans="1:11" ht="71.25" x14ac:dyDescent="0.2">
      <c r="A25" s="9">
        <v>11</v>
      </c>
      <c r="B25" s="12" t="str">
        <f>+'[1]VALOR REFERENCIA'!B14</f>
        <v>Afilador de Brocas Eléctrico 1/8" a 15/32" o 3 mm a 12 mm. Para diametros de Brocas de 1/8" a 15/32" (3mm a 12 mm) con punta de 118°.  Velocidad 1.500 rpm. Tension /frecuencia 120V/Hz. Compatible con brocas de acero rapido (HSS) y helicoidales de acero al carbono.</v>
      </c>
      <c r="C25" s="9" t="s">
        <v>12</v>
      </c>
      <c r="D25" s="13">
        <v>1</v>
      </c>
      <c r="E25" s="14">
        <v>117069</v>
      </c>
      <c r="F25" s="15">
        <f t="shared" si="1"/>
        <v>22243.11</v>
      </c>
      <c r="G25" s="14">
        <f t="shared" si="2"/>
        <v>139312</v>
      </c>
      <c r="H25" s="15">
        <f t="shared" si="0"/>
        <v>139312</v>
      </c>
      <c r="J25" s="16"/>
      <c r="K25" s="16"/>
    </row>
    <row r="26" spans="1:11" ht="85.5" x14ac:dyDescent="0.2">
      <c r="A26" s="9">
        <v>12</v>
      </c>
      <c r="B26" s="12" t="str">
        <f>+'[1]VALOR REFERENCIA'!B15</f>
        <v>Rotomartillo SDS de 800w en adelante con accesorios. Fuerza de impacto 2,9J. Velocidad 1500GPM. Potencia 800W Tipo de martillo : Rotomartillo electrico Peso 2,6 kg. Caracteristicas : 3 Modos de manejo Talladro, cincelado y percusion. Embrague de seguridad. Diseño compacto y liviano para un uso mas comodo. Velocidad variable reversible. Alimentacion electrica 110 V.</v>
      </c>
      <c r="C26" s="9" t="s">
        <v>12</v>
      </c>
      <c r="D26" s="13">
        <v>1</v>
      </c>
      <c r="E26" s="14">
        <v>784693</v>
      </c>
      <c r="F26" s="15">
        <f t="shared" si="1"/>
        <v>149091.67000000001</v>
      </c>
      <c r="G26" s="14">
        <f t="shared" si="2"/>
        <v>933785</v>
      </c>
      <c r="H26" s="15">
        <f t="shared" si="0"/>
        <v>933785</v>
      </c>
      <c r="J26" s="16"/>
      <c r="K26" s="16"/>
    </row>
    <row r="27" spans="1:11" ht="28.5" x14ac:dyDescent="0.2">
      <c r="A27" s="9">
        <v>13</v>
      </c>
      <c r="B27" s="12" t="str">
        <f>+'[1]VALOR REFERENCIA'!B16</f>
        <v xml:space="preserve">Malla 1.8mt x 10mt Metal 2-1/4 x 2-1/4 2.5mm Eslabonada, alambre galvanizado. </v>
      </c>
      <c r="C27" s="9" t="s">
        <v>13</v>
      </c>
      <c r="D27" s="13">
        <v>1</v>
      </c>
      <c r="E27" s="14">
        <v>308682</v>
      </c>
      <c r="F27" s="15">
        <f t="shared" si="1"/>
        <v>58649.58</v>
      </c>
      <c r="G27" s="14">
        <f t="shared" si="2"/>
        <v>367332</v>
      </c>
      <c r="H27" s="15">
        <f t="shared" si="0"/>
        <v>367332</v>
      </c>
      <c r="J27" s="16"/>
      <c r="K27" s="16"/>
    </row>
    <row r="28" spans="1:11" ht="71.25" x14ac:dyDescent="0.2">
      <c r="A28" s="9">
        <v>14</v>
      </c>
      <c r="B28" s="12" t="str">
        <f>+'[1]VALOR REFERENCIA'!B17</f>
        <v>Sierra Circular 7 1/4 Pulgadas 1400 W - 5300 Rpm. Variedad de cortes. Guia pararlela para mayor precision. Traba de eje para facilitar el cambio de disco.  Diametro de disco 7-1/4 pulgadas. (184 mm). Angulo de Bisel 45°. Profundidad maxima : 62 mm (2,4 mm)</v>
      </c>
      <c r="C28" s="9" t="s">
        <v>12</v>
      </c>
      <c r="D28" s="13">
        <v>1</v>
      </c>
      <c r="E28" s="14">
        <v>364938</v>
      </c>
      <c r="F28" s="15">
        <f t="shared" si="1"/>
        <v>69338.22</v>
      </c>
      <c r="G28" s="14">
        <f t="shared" si="2"/>
        <v>434276</v>
      </c>
      <c r="H28" s="15">
        <f t="shared" si="0"/>
        <v>434276</v>
      </c>
      <c r="J28" s="16"/>
      <c r="K28" s="16"/>
    </row>
    <row r="29" spans="1:11" ht="28.5" x14ac:dyDescent="0.2">
      <c r="A29" s="9">
        <v>15</v>
      </c>
      <c r="B29" s="12" t="str">
        <f>+'[1]VALOR REFERENCIA'!B18</f>
        <v>Disco Diamantado Segmentado 7-1/4' Concreto. Tamaño 7 1/4 Para concreto, piedra y bloque</v>
      </c>
      <c r="C29" s="9" t="s">
        <v>12</v>
      </c>
      <c r="D29" s="13">
        <v>1</v>
      </c>
      <c r="E29" s="14">
        <v>50056</v>
      </c>
      <c r="F29" s="15">
        <f t="shared" si="1"/>
        <v>9510.64</v>
      </c>
      <c r="G29" s="14">
        <f t="shared" si="2"/>
        <v>59567</v>
      </c>
      <c r="H29" s="15">
        <f t="shared" si="0"/>
        <v>59567</v>
      </c>
      <c r="J29" s="16"/>
      <c r="K29" s="16"/>
    </row>
    <row r="30" spans="1:11" ht="57" x14ac:dyDescent="0.2">
      <c r="A30" s="9">
        <v>16</v>
      </c>
      <c r="B30" s="12" t="str">
        <f>+'[1]VALOR REFERENCIA'!B19</f>
        <v>Disco Sierra Circular 7 1/4 X 40 Dientes. Superficie de aplicación madera. Uso profesional , disco Sierra Circular. Cantidad contenida por paqete uno (1). Modelo 21SV71C Material : Carburo de Tungsteno . Diametro 184 mm. Garantia 1 año.</v>
      </c>
      <c r="C30" s="9" t="s">
        <v>12</v>
      </c>
      <c r="D30" s="13">
        <v>1</v>
      </c>
      <c r="E30" s="14">
        <v>68697</v>
      </c>
      <c r="F30" s="15">
        <f t="shared" si="1"/>
        <v>13052.43</v>
      </c>
      <c r="G30" s="14">
        <f t="shared" si="2"/>
        <v>81749</v>
      </c>
      <c r="H30" s="15">
        <f t="shared" si="0"/>
        <v>81749</v>
      </c>
      <c r="J30" s="16"/>
      <c r="K30" s="16"/>
    </row>
    <row r="31" spans="1:11" ht="99.75" x14ac:dyDescent="0.2">
      <c r="A31" s="9">
        <v>17</v>
      </c>
      <c r="B31" s="12" t="str">
        <f>+'[1]VALOR REFERENCIA'!B20</f>
        <v xml:space="preserve">DISCO 7 1/4 X 48 Corte Metal, ideal para trabajar con la sierra  MAKITA 4131. Hoja de 7-1/4 48 T con puntas de carburo para cortar metal, Diametro interno 5/8 pulg, Tipo de diente MTCG2.  Diseño de puntas  de carburo para cortes limpios y añadir durabilidad. Aplicaciones ideales para hacer cortes en metales ferrosos. Para usar con la sierra para cortadora de Metal de 7-1/4 de Makita. Se utiliza en Acero dulce delgado. </v>
      </c>
      <c r="C31" s="9" t="s">
        <v>12</v>
      </c>
      <c r="D31" s="13">
        <v>1</v>
      </c>
      <c r="E31" s="14">
        <v>264363</v>
      </c>
      <c r="F31" s="15">
        <f t="shared" si="1"/>
        <v>50228.97</v>
      </c>
      <c r="G31" s="14">
        <f t="shared" si="2"/>
        <v>314592</v>
      </c>
      <c r="H31" s="15">
        <f t="shared" si="0"/>
        <v>314592</v>
      </c>
      <c r="J31" s="16"/>
      <c r="K31" s="16"/>
    </row>
    <row r="32" spans="1:11" ht="85.5" x14ac:dyDescent="0.2">
      <c r="A32" s="9">
        <v>18</v>
      </c>
      <c r="B32" s="12" t="str">
        <f>+'[1]VALOR REFERENCIA'!B21</f>
        <v>Taladro Percutor/Atornillador 20V MAX* XR Sin escobillas de 1/2" (13mm) con Batería POWERSTACK Tamaño del Mandril 1/2 in.  Sin velocidad de carga (RPM) 0-550/0-2000 Tasa por impacto por minuto: 0-34000 Peso del producto 1,2 Kg. Luz led. Potencia de salida 460W Voltaje 20V. Fuente de alimentacion inalambrico. Tamaño del mandril 13 mm.</v>
      </c>
      <c r="C32" s="9" t="s">
        <v>12</v>
      </c>
      <c r="D32" s="13">
        <v>1</v>
      </c>
      <c r="E32" s="14">
        <v>2393093</v>
      </c>
      <c r="F32" s="15">
        <f t="shared" si="1"/>
        <v>454687.67</v>
      </c>
      <c r="G32" s="14">
        <f t="shared" si="2"/>
        <v>2847781</v>
      </c>
      <c r="H32" s="15">
        <f t="shared" si="0"/>
        <v>2847781</v>
      </c>
      <c r="J32" s="16"/>
      <c r="K32" s="16"/>
    </row>
    <row r="33" spans="1:11" ht="42.75" x14ac:dyDescent="0.2">
      <c r="A33" s="9">
        <v>19</v>
      </c>
      <c r="B33" s="12" t="str">
        <f>+'[1]VALOR REFERENCIA'!B22</f>
        <v>Tubo 1.1/4X6M Presión 21-200 Psi. TUBERIA PVC 1 1/4″ X 6 METROS RDE 21, PARA ALTA PRESION, SOPORTA HASTA 200 PSI</v>
      </c>
      <c r="C33" s="9" t="s">
        <v>12</v>
      </c>
      <c r="D33" s="13">
        <v>1</v>
      </c>
      <c r="E33" s="14">
        <v>35362</v>
      </c>
      <c r="F33" s="15">
        <f t="shared" si="1"/>
        <v>6718.78</v>
      </c>
      <c r="G33" s="14">
        <f t="shared" si="2"/>
        <v>42081</v>
      </c>
      <c r="H33" s="15">
        <f t="shared" si="0"/>
        <v>42081</v>
      </c>
      <c r="J33" s="16"/>
      <c r="K33" s="16"/>
    </row>
    <row r="34" spans="1:11" x14ac:dyDescent="0.2">
      <c r="A34" s="9">
        <v>20</v>
      </c>
      <c r="B34" s="12" t="str">
        <f>+'[1]VALOR REFERENCIA'!B23</f>
        <v>Codo 90° Pvc Presión de 11/4" Agua Fria.</v>
      </c>
      <c r="C34" s="9" t="s">
        <v>12</v>
      </c>
      <c r="D34" s="13">
        <v>10</v>
      </c>
      <c r="E34" s="14">
        <v>2640</v>
      </c>
      <c r="F34" s="15">
        <f t="shared" si="1"/>
        <v>501.6</v>
      </c>
      <c r="G34" s="14">
        <f t="shared" si="2"/>
        <v>3142</v>
      </c>
      <c r="H34" s="15">
        <f t="shared" si="0"/>
        <v>31420</v>
      </c>
      <c r="J34" s="16"/>
      <c r="K34" s="16"/>
    </row>
    <row r="35" spans="1:11" x14ac:dyDescent="0.2">
      <c r="A35" s="9">
        <v>21</v>
      </c>
      <c r="B35" s="12" t="str">
        <f>+'[1]VALOR REFERENCIA'!B24</f>
        <v>Unión Pvc Presión agua fria de 11/4"</v>
      </c>
      <c r="C35" s="9" t="s">
        <v>12</v>
      </c>
      <c r="D35" s="13">
        <v>10</v>
      </c>
      <c r="E35" s="14">
        <v>1329</v>
      </c>
      <c r="F35" s="15">
        <f t="shared" si="1"/>
        <v>252.51</v>
      </c>
      <c r="G35" s="14">
        <f t="shared" si="2"/>
        <v>1582</v>
      </c>
      <c r="H35" s="15">
        <f t="shared" si="0"/>
        <v>15820</v>
      </c>
      <c r="J35" s="16"/>
      <c r="K35" s="16"/>
    </row>
    <row r="36" spans="1:11" x14ac:dyDescent="0.2">
      <c r="A36" s="9">
        <v>22</v>
      </c>
      <c r="B36" s="12" t="str">
        <f>+'[1]VALOR REFERENCIA'!B25</f>
        <v>Tee 1.1/4 Presión</v>
      </c>
      <c r="C36" s="9" t="s">
        <v>12</v>
      </c>
      <c r="D36" s="13">
        <v>10</v>
      </c>
      <c r="E36" s="14">
        <v>4954</v>
      </c>
      <c r="F36" s="15">
        <f t="shared" si="1"/>
        <v>941.26</v>
      </c>
      <c r="G36" s="14">
        <f t="shared" si="2"/>
        <v>5895</v>
      </c>
      <c r="H36" s="15">
        <f t="shared" si="0"/>
        <v>58950</v>
      </c>
      <c r="J36" s="16"/>
      <c r="K36" s="16"/>
    </row>
    <row r="37" spans="1:11" x14ac:dyDescent="0.2">
      <c r="A37" s="9">
        <v>23</v>
      </c>
      <c r="B37" s="12" t="str">
        <f>+'[1]VALOR REFERENCIA'!B26</f>
        <v>Adaptador Macho 1.1/4 Presión</v>
      </c>
      <c r="C37" s="9" t="s">
        <v>12</v>
      </c>
      <c r="D37" s="13">
        <v>10</v>
      </c>
      <c r="E37" s="14">
        <v>2417</v>
      </c>
      <c r="F37" s="15">
        <f t="shared" si="1"/>
        <v>459.23</v>
      </c>
      <c r="G37" s="14">
        <f t="shared" si="2"/>
        <v>2876</v>
      </c>
      <c r="H37" s="15">
        <f t="shared" si="0"/>
        <v>28760</v>
      </c>
      <c r="J37" s="16"/>
      <c r="K37" s="16"/>
    </row>
    <row r="38" spans="1:11" x14ac:dyDescent="0.2">
      <c r="A38" s="9">
        <v>24</v>
      </c>
      <c r="B38" s="12" t="str">
        <f>+'[1]VALOR REFERENCIA'!B27</f>
        <v>Adaptador Hembra 1.1/4 Presión</v>
      </c>
      <c r="C38" s="9" t="s">
        <v>12</v>
      </c>
      <c r="D38" s="13">
        <v>10</v>
      </c>
      <c r="E38" s="14">
        <v>2987</v>
      </c>
      <c r="F38" s="15">
        <f t="shared" si="1"/>
        <v>567.53</v>
      </c>
      <c r="G38" s="14">
        <f t="shared" si="2"/>
        <v>3555</v>
      </c>
      <c r="H38" s="15">
        <f t="shared" si="0"/>
        <v>35550</v>
      </c>
      <c r="J38" s="16"/>
      <c r="K38" s="16"/>
    </row>
    <row r="39" spans="1:11" x14ac:dyDescent="0.2">
      <c r="A39" s="9">
        <v>25</v>
      </c>
      <c r="B39" s="12" t="str">
        <f>+'[1]VALOR REFERENCIA'!B28</f>
        <v>Tubo 2.1/2X6M Presión 21-200 Psi</v>
      </c>
      <c r="C39" s="9" t="s">
        <v>12</v>
      </c>
      <c r="D39" s="13">
        <v>2</v>
      </c>
      <c r="E39" s="14">
        <v>124922</v>
      </c>
      <c r="F39" s="15">
        <f t="shared" si="1"/>
        <v>23735.18</v>
      </c>
      <c r="G39" s="14">
        <f t="shared" si="2"/>
        <v>148657</v>
      </c>
      <c r="H39" s="15">
        <f t="shared" si="0"/>
        <v>297314</v>
      </c>
      <c r="J39" s="16"/>
      <c r="K39" s="16"/>
    </row>
    <row r="40" spans="1:11" x14ac:dyDescent="0.2">
      <c r="A40" s="9">
        <v>26</v>
      </c>
      <c r="B40" s="12" t="str">
        <f>+'[1]VALOR REFERENCIA'!B29</f>
        <v>Codo 90° Pvc Presión de 2.1/2"</v>
      </c>
      <c r="C40" s="9" t="s">
        <v>12</v>
      </c>
      <c r="D40" s="13">
        <v>4</v>
      </c>
      <c r="E40" s="14">
        <v>26515</v>
      </c>
      <c r="F40" s="15">
        <f t="shared" si="1"/>
        <v>5037.8500000000004</v>
      </c>
      <c r="G40" s="14">
        <f t="shared" si="2"/>
        <v>31553</v>
      </c>
      <c r="H40" s="15">
        <f t="shared" si="0"/>
        <v>126212</v>
      </c>
      <c r="J40" s="16"/>
      <c r="K40" s="16"/>
    </row>
    <row r="41" spans="1:11" x14ac:dyDescent="0.2">
      <c r="A41" s="9">
        <v>27</v>
      </c>
      <c r="B41" s="12" t="str">
        <f>+'[1]VALOR REFERENCIA'!B30</f>
        <v>Unión 2.1/2 Presión</v>
      </c>
      <c r="C41" s="9" t="s">
        <v>12</v>
      </c>
      <c r="D41" s="13">
        <v>4</v>
      </c>
      <c r="E41" s="14">
        <v>11885</v>
      </c>
      <c r="F41" s="15">
        <f t="shared" si="1"/>
        <v>2258.15</v>
      </c>
      <c r="G41" s="14">
        <f t="shared" si="2"/>
        <v>14143</v>
      </c>
      <c r="H41" s="15">
        <f t="shared" si="0"/>
        <v>56572</v>
      </c>
      <c r="J41" s="16"/>
      <c r="K41" s="16"/>
    </row>
    <row r="42" spans="1:11" x14ac:dyDescent="0.2">
      <c r="A42" s="9">
        <v>28</v>
      </c>
      <c r="B42" s="12" t="str">
        <f>+'[1]VALOR REFERENCIA'!B31</f>
        <v>Tee 2.1/2 Presión</v>
      </c>
      <c r="C42" s="9" t="s">
        <v>12</v>
      </c>
      <c r="D42" s="13">
        <v>4</v>
      </c>
      <c r="E42" s="14">
        <v>24650</v>
      </c>
      <c r="F42" s="15">
        <f t="shared" si="1"/>
        <v>4683.5</v>
      </c>
      <c r="G42" s="14">
        <f t="shared" si="2"/>
        <v>29334</v>
      </c>
      <c r="H42" s="15">
        <f t="shared" si="0"/>
        <v>117336</v>
      </c>
      <c r="J42" s="16"/>
      <c r="K42" s="16"/>
    </row>
    <row r="43" spans="1:11" x14ac:dyDescent="0.2">
      <c r="A43" s="9">
        <v>29</v>
      </c>
      <c r="B43" s="12" t="str">
        <f>+'[1]VALOR REFERENCIA'!B32</f>
        <v>Adaptador Macho 2.1/2 Presión</v>
      </c>
      <c r="C43" s="9" t="s">
        <v>12</v>
      </c>
      <c r="D43" s="13">
        <v>4</v>
      </c>
      <c r="E43" s="14">
        <v>10661</v>
      </c>
      <c r="F43" s="15">
        <f t="shared" si="1"/>
        <v>2025.59</v>
      </c>
      <c r="G43" s="14">
        <f t="shared" si="2"/>
        <v>12687</v>
      </c>
      <c r="H43" s="15">
        <f t="shared" si="0"/>
        <v>50748</v>
      </c>
      <c r="J43" s="16"/>
      <c r="K43" s="16"/>
    </row>
    <row r="44" spans="1:11" x14ac:dyDescent="0.2">
      <c r="A44" s="9">
        <v>30</v>
      </c>
      <c r="B44" s="12" t="str">
        <f>+'[1]VALOR REFERENCIA'!B33</f>
        <v>Adaptador Hembra 2.1/2 Presión</v>
      </c>
      <c r="C44" s="9" t="s">
        <v>12</v>
      </c>
      <c r="D44" s="13">
        <v>4</v>
      </c>
      <c r="E44" s="14">
        <v>12548</v>
      </c>
      <c r="F44" s="15">
        <f t="shared" si="1"/>
        <v>2384.12</v>
      </c>
      <c r="G44" s="14">
        <f t="shared" si="2"/>
        <v>14932</v>
      </c>
      <c r="H44" s="15">
        <f t="shared" si="0"/>
        <v>59728</v>
      </c>
      <c r="J44" s="16"/>
      <c r="K44" s="16"/>
    </row>
    <row r="45" spans="1:11" ht="42.75" x14ac:dyDescent="0.2">
      <c r="A45" s="9">
        <v>31</v>
      </c>
      <c r="B45" s="12" t="str">
        <f>+'[1]VALOR REFERENCIA'!B34</f>
        <v>Válvula Bola Roscada Pvc tipo pesada de 1 1/4". Cuerpo y manija en PVC rigido.  Alta resistencia a la corrosion y al desgaste. Apertura y cierre rapido de 1/4 de giro.</v>
      </c>
      <c r="C45" s="9" t="s">
        <v>12</v>
      </c>
      <c r="D45" s="13">
        <v>1</v>
      </c>
      <c r="E45" s="14">
        <v>30930</v>
      </c>
      <c r="F45" s="15">
        <f t="shared" si="1"/>
        <v>5876.7</v>
      </c>
      <c r="G45" s="14">
        <f t="shared" si="2"/>
        <v>36807</v>
      </c>
      <c r="H45" s="15">
        <f t="shared" si="0"/>
        <v>36807</v>
      </c>
      <c r="J45" s="16"/>
      <c r="K45" s="16"/>
    </row>
    <row r="46" spans="1:11" x14ac:dyDescent="0.2">
      <c r="A46" s="9">
        <v>32</v>
      </c>
      <c r="B46" s="12" t="str">
        <f>+'[1]VALOR REFERENCIA'!B35</f>
        <v>Válvula de Bola 1 1/4 pulg PVC lisa para Soldar</v>
      </c>
      <c r="C46" s="9" t="s">
        <v>12</v>
      </c>
      <c r="D46" s="13">
        <v>1</v>
      </c>
      <c r="E46" s="14">
        <v>30343</v>
      </c>
      <c r="F46" s="15">
        <f t="shared" si="1"/>
        <v>5765.17</v>
      </c>
      <c r="G46" s="14">
        <f t="shared" si="2"/>
        <v>36108</v>
      </c>
      <c r="H46" s="15">
        <f t="shared" si="0"/>
        <v>36108</v>
      </c>
      <c r="J46" s="16"/>
      <c r="K46" s="16"/>
    </row>
    <row r="47" spans="1:11" ht="99.75" x14ac:dyDescent="0.2">
      <c r="A47" s="9">
        <v>33</v>
      </c>
      <c r="B47" s="12" t="str">
        <f>+'[1]VALOR REFERENCIA'!B36</f>
        <v>Chumacera de pared de 1" cuatro agujeros Numeracion del Housing : F205. Numeracion del rodamiento : UC205-16. Largo del Housing 95mm. Distancia entre agujeros: 79 mm. Altura del Housing: 27 mm. Altura de la base del housing: 13 mm. Altura total con rodamiento: 35,8 mmDiametro del rodamiento 1". Material del Housing: Hierro colado. Materil del Rodamiento: Acero templado. Rango de temperaturas -20 a 110°C.</v>
      </c>
      <c r="C47" s="9" t="s">
        <v>12</v>
      </c>
      <c r="D47" s="13">
        <v>1</v>
      </c>
      <c r="E47" s="14">
        <v>34931</v>
      </c>
      <c r="F47" s="15">
        <f t="shared" si="1"/>
        <v>6636.89</v>
      </c>
      <c r="G47" s="14">
        <f t="shared" si="2"/>
        <v>41568</v>
      </c>
      <c r="H47" s="15">
        <f t="shared" ref="H47:H78" si="3">IFERROR(ROUND(G47*D47,0),"")</f>
        <v>41568</v>
      </c>
      <c r="J47" s="16"/>
      <c r="K47" s="16"/>
    </row>
    <row r="48" spans="1:11" ht="71.25" x14ac:dyDescent="0.2">
      <c r="A48" s="9">
        <v>34</v>
      </c>
      <c r="B48" s="12" t="str">
        <f>+'[1]VALOR REFERENCIA'!B37</f>
        <v>Engrasadora Manual Tipo Pistola.Pistola engrasadora de servicio pesado. Capacidad: 400CC / 14oz. Forma de carga: Cartucho de 14 oz / 400CC a granel. Presión de trabajo: 4500psi. Presión de estallido: 10000psi. Accesorios: 1 pieza 12 pulgadas manguera de nylon flexible de alta presión</v>
      </c>
      <c r="C48" s="9" t="s">
        <v>12</v>
      </c>
      <c r="D48" s="13">
        <v>1</v>
      </c>
      <c r="E48" s="14">
        <v>71802</v>
      </c>
      <c r="F48" s="15">
        <f t="shared" si="1"/>
        <v>13642.380000000001</v>
      </c>
      <c r="G48" s="14">
        <f t="shared" si="2"/>
        <v>85444</v>
      </c>
      <c r="H48" s="15">
        <f t="shared" si="3"/>
        <v>85444</v>
      </c>
      <c r="J48" s="16"/>
      <c r="K48" s="16"/>
    </row>
    <row r="49" spans="1:11" ht="71.25" x14ac:dyDescent="0.2">
      <c r="A49" s="9">
        <v>35</v>
      </c>
      <c r="B49" s="12" t="str">
        <f>+'[1]VALOR REFERENCIA'!B38</f>
        <v>Grasa Multipropósito de Litio Nlgi 2 400Gr.Grasa multiusos saponificada a base de litio con base de aceite mineral. Recomendada para el uso en rodamientos y cojinetes de deslizamiento. Rango de temperaturas de aplicación de -30 °C a +120 °C.</v>
      </c>
      <c r="C49" s="9" t="s">
        <v>12</v>
      </c>
      <c r="D49" s="13">
        <v>4</v>
      </c>
      <c r="E49" s="14">
        <v>28999</v>
      </c>
      <c r="F49" s="15">
        <f t="shared" si="1"/>
        <v>5509.81</v>
      </c>
      <c r="G49" s="14">
        <f t="shared" si="2"/>
        <v>34509</v>
      </c>
      <c r="H49" s="15">
        <f t="shared" si="3"/>
        <v>138036</v>
      </c>
      <c r="J49" s="16"/>
      <c r="K49" s="16"/>
    </row>
    <row r="50" spans="1:11" ht="71.25" x14ac:dyDescent="0.2">
      <c r="A50" s="9">
        <v>36</v>
      </c>
      <c r="B50" s="12" t="str">
        <f>+'[1]VALOR REFERENCIA'!B39</f>
        <v xml:space="preserve">Rodachina Puerta Colgante Garaje 4 Ruedas Tipo Pesado. Rodachina Puertas Colgantes Corredizas De Garaje 4 Ruedas Tipo Pesado
Fabricado en chapa de acero laminado. 
Resistencia: 400 kg por juego. </v>
      </c>
      <c r="C50" s="9" t="s">
        <v>12</v>
      </c>
      <c r="D50" s="13">
        <v>1</v>
      </c>
      <c r="E50" s="14">
        <v>56806</v>
      </c>
      <c r="F50" s="15">
        <f t="shared" si="1"/>
        <v>10793.14</v>
      </c>
      <c r="G50" s="14">
        <f t="shared" si="2"/>
        <v>67599</v>
      </c>
      <c r="H50" s="15">
        <f t="shared" si="3"/>
        <v>67599</v>
      </c>
      <c r="J50" s="16"/>
      <c r="K50" s="16"/>
    </row>
    <row r="51" spans="1:11" ht="57" x14ac:dyDescent="0.2">
      <c r="A51" s="9">
        <v>37</v>
      </c>
      <c r="B51" s="12" t="str">
        <f>+'[1]VALOR REFERENCIA'!B40</f>
        <v>Lamina Alveolar 6 Mm 2.95 X 2.10 M Color Cristal, Rendimiento 6,19 m. Policarbonato alveolar elaborado con materias primas 100% virgenes. Resistentes al impacto, 10 años de duracion, proteccion UV, extra fuerte. Garantia 10 años</v>
      </c>
      <c r="C51" s="9" t="s">
        <v>12</v>
      </c>
      <c r="D51" s="13">
        <v>4</v>
      </c>
      <c r="E51" s="14">
        <v>147984</v>
      </c>
      <c r="F51" s="15">
        <f t="shared" si="1"/>
        <v>28116.959999999999</v>
      </c>
      <c r="G51" s="14">
        <f t="shared" si="2"/>
        <v>176101</v>
      </c>
      <c r="H51" s="15">
        <f t="shared" si="3"/>
        <v>704404</v>
      </c>
      <c r="J51" s="16"/>
      <c r="K51" s="16"/>
    </row>
    <row r="52" spans="1:11" x14ac:dyDescent="0.2">
      <c r="A52" s="9">
        <v>38</v>
      </c>
      <c r="B52" s="12" t="str">
        <f>+'[1]VALOR REFERENCIA'!B41</f>
        <v>66 metros de tubería conduit de la 1’’X 3 Mtrs de largo</v>
      </c>
      <c r="C52" s="9" t="s">
        <v>12</v>
      </c>
      <c r="D52" s="13">
        <v>22</v>
      </c>
      <c r="E52" s="14">
        <v>9061</v>
      </c>
      <c r="F52" s="15">
        <f t="shared" si="1"/>
        <v>1721.59</v>
      </c>
      <c r="G52" s="14">
        <f t="shared" si="2"/>
        <v>10783</v>
      </c>
      <c r="H52" s="15">
        <f t="shared" si="3"/>
        <v>237226</v>
      </c>
      <c r="J52" s="16"/>
      <c r="K52" s="16"/>
    </row>
    <row r="53" spans="1:11" ht="156.75" x14ac:dyDescent="0.2">
      <c r="A53" s="9">
        <v>39</v>
      </c>
      <c r="B53" s="12" t="str">
        <f>+'[1]VALOR REFERENCIA'!B42</f>
        <v>CABLE N 4, ROLLO CABLE THHN/THWN #4 AWG ROLLO 100MT, TENSION 600V - ROLLO. Se usa en instalaciones electricas de fuerza, control y alumbrado en interiores y exteriores.  Construccion : conductor de cobre (blando, solido, cableado concentricamente o unidireccional combinado UDC) aislado con PVC para 90°C con chaqueta de Nylon. Caracteristicas: Tension maxima de operación 600V. Temperatura maxima de operacion 90°C en ambito seco o mojado. Resistente a la humedad, al calos, abrasión, elementos quimicos,  aceites y gasolina. Retardante a la llama. Colores disponibles: Negro, blanco, rojo azul, verde y amarillo. Normas NTC 1332- UL 83</v>
      </c>
      <c r="C53" s="9" t="s">
        <v>13</v>
      </c>
      <c r="D53" s="13">
        <v>1</v>
      </c>
      <c r="E53" s="14">
        <v>1674071</v>
      </c>
      <c r="F53" s="15">
        <f t="shared" si="1"/>
        <v>318073.49</v>
      </c>
      <c r="G53" s="14">
        <f t="shared" si="2"/>
        <v>1992144</v>
      </c>
      <c r="H53" s="15">
        <f t="shared" si="3"/>
        <v>1992144</v>
      </c>
      <c r="J53" s="16"/>
      <c r="K53" s="16"/>
    </row>
    <row r="54" spans="1:11" ht="28.5" x14ac:dyDescent="0.2">
      <c r="A54" s="9">
        <v>40</v>
      </c>
      <c r="B54" s="12" t="str">
        <f>+'[1]VALOR REFERENCIA'!B43</f>
        <v>Protector contra sobretensiones trifásico + N 120/208 V - Tipo 2 compacto extraíble (DS440-120)</v>
      </c>
      <c r="C54" s="9" t="s">
        <v>12</v>
      </c>
      <c r="D54" s="13">
        <v>1</v>
      </c>
      <c r="E54" s="14">
        <v>560600</v>
      </c>
      <c r="F54" s="15">
        <f t="shared" si="1"/>
        <v>106514</v>
      </c>
      <c r="G54" s="14">
        <f t="shared" si="2"/>
        <v>667114</v>
      </c>
      <c r="H54" s="15">
        <f t="shared" si="3"/>
        <v>667114</v>
      </c>
      <c r="J54" s="16"/>
      <c r="K54" s="16"/>
    </row>
    <row r="55" spans="1:11" ht="28.5" x14ac:dyDescent="0.2">
      <c r="A55" s="9">
        <v>41</v>
      </c>
      <c r="B55" s="12" t="str">
        <f>+'[1]VALOR REFERENCIA'!B44</f>
        <v>CE-1423_2
Rollo de cable UTP CAT 6 AWG23 en 305Mts para uso de interior</v>
      </c>
      <c r="C55" s="9" t="s">
        <v>14</v>
      </c>
      <c r="D55" s="13">
        <v>1</v>
      </c>
      <c r="E55" s="14">
        <v>746114</v>
      </c>
      <c r="F55" s="15">
        <f t="shared" si="1"/>
        <v>141761.66</v>
      </c>
      <c r="G55" s="14">
        <f t="shared" si="2"/>
        <v>887876</v>
      </c>
      <c r="H55" s="15">
        <f t="shared" si="3"/>
        <v>887876</v>
      </c>
      <c r="J55" s="16"/>
      <c r="K55" s="16"/>
    </row>
    <row r="56" spans="1:11" ht="28.5" x14ac:dyDescent="0.2">
      <c r="A56" s="9">
        <v>42</v>
      </c>
      <c r="B56" s="12" t="str">
        <f>+'[1]VALOR REFERENCIA'!B45</f>
        <v>44061104 Cable de incendio: FPLR 2×16 x 305mts – Blindado</v>
      </c>
      <c r="C56" s="9" t="s">
        <v>14</v>
      </c>
      <c r="D56" s="13"/>
      <c r="E56" s="14">
        <v>1332848</v>
      </c>
      <c r="F56" s="15">
        <f t="shared" si="1"/>
        <v>253241.12</v>
      </c>
      <c r="G56" s="14">
        <f t="shared" si="2"/>
        <v>1586089</v>
      </c>
      <c r="H56" s="15">
        <f t="shared" si="3"/>
        <v>0</v>
      </c>
      <c r="J56" s="16"/>
      <c r="K56" s="16"/>
    </row>
    <row r="57" spans="1:11" x14ac:dyDescent="0.2">
      <c r="A57" s="9">
        <v>43</v>
      </c>
      <c r="B57" s="12" t="str">
        <f>+'[1]VALOR REFERENCIA'!B46</f>
        <v>Escalera de extensión tres cuerpos en FRP (HESC FV 3 36)</v>
      </c>
      <c r="C57" s="9" t="s">
        <v>12</v>
      </c>
      <c r="D57" s="9">
        <v>1</v>
      </c>
      <c r="E57" s="14">
        <v>2894174</v>
      </c>
      <c r="F57" s="15">
        <f t="shared" si="1"/>
        <v>549893.06000000006</v>
      </c>
      <c r="G57" s="14">
        <f t="shared" si="2"/>
        <v>3444067</v>
      </c>
      <c r="H57" s="15">
        <f t="shared" si="3"/>
        <v>3444067</v>
      </c>
      <c r="J57" s="17"/>
    </row>
    <row r="58" spans="1:11" x14ac:dyDescent="0.2">
      <c r="A58" s="9">
        <v>44</v>
      </c>
      <c r="B58" s="12" t="str">
        <f>+'[1]VALOR REFERENCIA'!B47</f>
        <v>SWITCH POE+ 4 CANALES</v>
      </c>
      <c r="C58" s="9" t="s">
        <v>12</v>
      </c>
      <c r="D58" s="9">
        <v>1</v>
      </c>
      <c r="E58" s="14">
        <v>271370</v>
      </c>
      <c r="F58" s="15">
        <f t="shared" si="1"/>
        <v>51560.3</v>
      </c>
      <c r="G58" s="14">
        <f t="shared" si="2"/>
        <v>322930</v>
      </c>
      <c r="H58" s="15">
        <f t="shared" si="3"/>
        <v>322930</v>
      </c>
      <c r="J58" s="17"/>
    </row>
    <row r="59" spans="1:11" ht="42.75" x14ac:dyDescent="0.2">
      <c r="A59" s="9">
        <v>45</v>
      </c>
      <c r="B59" s="12" t="str">
        <f>+'[1]VALOR REFERENCIA'!B48</f>
        <v>CONTACTOR CHINT 80 A -220 VAC Referencia: NC1-8011220V Corriente : 80 Amperios Voltaje Bobina: 220V AC. Contactos Auxiliares : 1NA +1NC. Modelo NC1-8011  50/60 HZ</v>
      </c>
      <c r="C59" s="9" t="s">
        <v>12</v>
      </c>
      <c r="D59" s="9"/>
      <c r="E59" s="14">
        <v>207447</v>
      </c>
      <c r="F59" s="15">
        <f t="shared" si="1"/>
        <v>39414.93</v>
      </c>
      <c r="G59" s="14">
        <f t="shared" si="2"/>
        <v>246862</v>
      </c>
      <c r="H59" s="15">
        <f t="shared" si="3"/>
        <v>0</v>
      </c>
      <c r="J59" s="17"/>
    </row>
    <row r="60" spans="1:11" ht="99.75" x14ac:dyDescent="0.2">
      <c r="A60" s="9">
        <v>46</v>
      </c>
      <c r="B60" s="12" t="str">
        <f>+'[1]VALOR REFERENCIA'!B49</f>
        <v xml:space="preserve">Fuji CR8-LHC Batería 3V Flusher automático-
Marca:   TOP BATTERY SOLUTIONS
Composición de las celdas de la batería:   Litio
Capacidad:  3000 Miliamperios Hora
Número de unidades:   1 Conteo
Voltaje:   3 Voltios
</v>
      </c>
      <c r="C60" s="9" t="s">
        <v>12</v>
      </c>
      <c r="D60" s="9">
        <v>1</v>
      </c>
      <c r="E60" s="14">
        <v>144362</v>
      </c>
      <c r="F60" s="15">
        <f t="shared" si="1"/>
        <v>27428.78</v>
      </c>
      <c r="G60" s="14">
        <f t="shared" si="2"/>
        <v>171791</v>
      </c>
      <c r="H60" s="15">
        <f t="shared" si="3"/>
        <v>171791</v>
      </c>
      <c r="J60" s="17"/>
    </row>
    <row r="61" spans="1:11" x14ac:dyDescent="0.2">
      <c r="A61" s="9">
        <v>47</v>
      </c>
      <c r="B61" s="12" t="str">
        <f>+'[1]VALOR REFERENCIA'!B50</f>
        <v>Amarras plastcas de 20 y 15 cms</v>
      </c>
      <c r="C61" s="9" t="s">
        <v>12</v>
      </c>
      <c r="D61" s="9"/>
      <c r="E61" s="14">
        <v>3852</v>
      </c>
      <c r="F61" s="15">
        <f t="shared" si="1"/>
        <v>731.88</v>
      </c>
      <c r="G61" s="14">
        <f t="shared" si="2"/>
        <v>4584</v>
      </c>
      <c r="H61" s="15">
        <f t="shared" si="3"/>
        <v>0</v>
      </c>
      <c r="J61" s="17"/>
    </row>
    <row r="62" spans="1:11" ht="28.5" x14ac:dyDescent="0.2">
      <c r="A62" s="9">
        <v>48</v>
      </c>
      <c r="B62" s="12" t="str">
        <f>+'[1]VALOR REFERENCIA'!B51</f>
        <v xml:space="preserve">Inversor de 1000watt
</v>
      </c>
      <c r="C62" s="9" t="s">
        <v>12</v>
      </c>
      <c r="D62" s="9"/>
      <c r="E62" s="14">
        <v>379821</v>
      </c>
      <c r="F62" s="15">
        <f t="shared" si="1"/>
        <v>72165.990000000005</v>
      </c>
      <c r="G62" s="14">
        <f t="shared" si="2"/>
        <v>451987</v>
      </c>
      <c r="H62" s="15">
        <f t="shared" si="3"/>
        <v>0</v>
      </c>
      <c r="J62" s="17"/>
    </row>
    <row r="63" spans="1:11" ht="28.5" x14ac:dyDescent="0.2">
      <c r="A63" s="9">
        <v>49</v>
      </c>
      <c r="B63" s="12" t="str">
        <f>+'[1]VALOR REFERENCIA'!B52</f>
        <v xml:space="preserve">Inversor de 2000 watt
</v>
      </c>
      <c r="C63" s="9" t="s">
        <v>12</v>
      </c>
      <c r="D63" s="9"/>
      <c r="E63" s="14">
        <v>1290756</v>
      </c>
      <c r="F63" s="15">
        <f t="shared" si="1"/>
        <v>245243.64</v>
      </c>
      <c r="G63" s="14">
        <f t="shared" si="2"/>
        <v>1536000</v>
      </c>
      <c r="H63" s="15">
        <f t="shared" si="3"/>
        <v>0</v>
      </c>
      <c r="J63" s="17"/>
    </row>
    <row r="64" spans="1:11" ht="28.5" x14ac:dyDescent="0.2">
      <c r="A64" s="9">
        <v>50</v>
      </c>
      <c r="B64" s="12" t="str">
        <f>+'[1]VALOR REFERENCIA'!B53</f>
        <v>Fotocelda para luminarias de alumbrado público-Fotocelda 110v - 240v 1300w For Exterior Incluye Base</v>
      </c>
      <c r="C64" s="9" t="s">
        <v>12</v>
      </c>
      <c r="D64" s="9"/>
      <c r="E64" s="14">
        <v>34505</v>
      </c>
      <c r="F64" s="15">
        <f t="shared" si="1"/>
        <v>6555.95</v>
      </c>
      <c r="G64" s="14">
        <f t="shared" si="2"/>
        <v>41061</v>
      </c>
      <c r="H64" s="15">
        <f t="shared" si="3"/>
        <v>0</v>
      </c>
      <c r="J64" s="17"/>
    </row>
    <row r="65" spans="1:10" x14ac:dyDescent="0.2">
      <c r="A65" s="9">
        <v>51</v>
      </c>
      <c r="B65" s="12" t="str">
        <f>+'[1]VALOR REFERENCIA'!B54</f>
        <v>Sonda Dielectrica pasacables 11 mmX 100 mtrs con ruedas</v>
      </c>
      <c r="C65" s="9" t="s">
        <v>12</v>
      </c>
      <c r="D65" s="9">
        <v>1</v>
      </c>
      <c r="E65" s="14">
        <v>2650287</v>
      </c>
      <c r="F65" s="15">
        <f t="shared" si="1"/>
        <v>503554.53</v>
      </c>
      <c r="G65" s="14">
        <f t="shared" si="2"/>
        <v>3153842</v>
      </c>
      <c r="H65" s="15">
        <f t="shared" si="3"/>
        <v>3153842</v>
      </c>
      <c r="J65" s="17"/>
    </row>
    <row r="66" spans="1:10" ht="57" x14ac:dyDescent="0.2">
      <c r="A66" s="9">
        <v>52</v>
      </c>
      <c r="B66" s="12" t="str">
        <f>+'[1]VALOR REFERENCIA'!B55</f>
        <v>Tuberia metalica EMT  de 3/4 MT  largo de 3,00 mtrs. Acero Galvanizado.  Tubos EMT tipo pesado, especializado para la conducción de Luz por cables eléctricos para conductores con recubrimiento galvanizado.</v>
      </c>
      <c r="C66" s="9" t="s">
        <v>15</v>
      </c>
      <c r="D66" s="9">
        <v>1</v>
      </c>
      <c r="E66" s="14">
        <v>28205</v>
      </c>
      <c r="F66" s="15">
        <f t="shared" si="1"/>
        <v>5358.95</v>
      </c>
      <c r="G66" s="14">
        <f t="shared" si="2"/>
        <v>33564</v>
      </c>
      <c r="H66" s="15">
        <f t="shared" si="3"/>
        <v>33564</v>
      </c>
      <c r="J66" s="17"/>
    </row>
    <row r="67" spans="1:10" x14ac:dyDescent="0.2">
      <c r="A67" s="9">
        <v>53</v>
      </c>
      <c r="B67" s="12" t="str">
        <f>+'[1]VALOR REFERENCIA'!B56</f>
        <v>Terminal Emt 3/4 Acero-Tub</v>
      </c>
      <c r="C67" s="9" t="s">
        <v>16</v>
      </c>
      <c r="D67" s="9">
        <v>1</v>
      </c>
      <c r="E67" s="14">
        <v>1350</v>
      </c>
      <c r="F67" s="15">
        <f t="shared" si="1"/>
        <v>256.5</v>
      </c>
      <c r="G67" s="14">
        <f t="shared" si="2"/>
        <v>1607</v>
      </c>
      <c r="H67" s="15">
        <f t="shared" si="3"/>
        <v>1607</v>
      </c>
      <c r="J67" s="17"/>
    </row>
    <row r="68" spans="1:10" x14ac:dyDescent="0.2">
      <c r="A68" s="9">
        <v>54</v>
      </c>
      <c r="B68" s="12" t="str">
        <f>+'[1]VALOR REFERENCIA'!B57</f>
        <v>Union De Acero Para Tubo Emt 3/4-Pulg</v>
      </c>
      <c r="C68" s="9" t="s">
        <v>12</v>
      </c>
      <c r="D68" s="9">
        <v>1</v>
      </c>
      <c r="E68" s="14">
        <v>1216</v>
      </c>
      <c r="F68" s="15">
        <f t="shared" si="1"/>
        <v>231.04</v>
      </c>
      <c r="G68" s="14">
        <f t="shared" si="2"/>
        <v>1447</v>
      </c>
      <c r="H68" s="15">
        <f t="shared" si="3"/>
        <v>1447</v>
      </c>
      <c r="J68" s="17"/>
    </row>
    <row r="69" spans="1:10" x14ac:dyDescent="0.2">
      <c r="A69" s="9">
        <v>55</v>
      </c>
      <c r="B69" s="12" t="str">
        <f>+'[1]VALOR REFERENCIA'!B58</f>
        <v xml:space="preserve">Caja Emt 2400 (4"X4") 4 Salidas de 3/4" </v>
      </c>
      <c r="C69" s="9" t="s">
        <v>12</v>
      </c>
      <c r="D69" s="9">
        <v>1</v>
      </c>
      <c r="E69" s="14">
        <v>20698</v>
      </c>
      <c r="F69" s="15">
        <f t="shared" si="1"/>
        <v>3932.62</v>
      </c>
      <c r="G69" s="14">
        <f t="shared" si="2"/>
        <v>24631</v>
      </c>
      <c r="H69" s="15">
        <f t="shared" si="3"/>
        <v>24631</v>
      </c>
      <c r="J69" s="17"/>
    </row>
    <row r="70" spans="1:10" x14ac:dyDescent="0.2">
      <c r="A70" s="9">
        <v>56</v>
      </c>
      <c r="B70" s="12" t="str">
        <f>+'[1]VALOR REFERENCIA'!B59</f>
        <v>Caja Emt 5800 (4"X2") 3 Salidas de 3/4"</v>
      </c>
      <c r="C70" s="9" t="s">
        <v>12</v>
      </c>
      <c r="D70" s="9">
        <v>1</v>
      </c>
      <c r="E70" s="14">
        <v>12312</v>
      </c>
      <c r="F70" s="15">
        <f t="shared" si="1"/>
        <v>2339.2800000000002</v>
      </c>
      <c r="G70" s="14">
        <f t="shared" si="2"/>
        <v>14651</v>
      </c>
      <c r="H70" s="15">
        <f t="shared" si="3"/>
        <v>14651</v>
      </c>
      <c r="J70" s="17"/>
    </row>
    <row r="71" spans="1:10" x14ac:dyDescent="0.2">
      <c r="A71" s="9">
        <v>57</v>
      </c>
      <c r="B71" s="12" t="str">
        <f>+'[1]VALOR REFERENCIA'!B60</f>
        <v>Curva Emt 3/4</v>
      </c>
      <c r="C71" s="9" t="s">
        <v>12</v>
      </c>
      <c r="D71" s="9">
        <v>1</v>
      </c>
      <c r="E71" s="14">
        <v>1902</v>
      </c>
      <c r="F71" s="15">
        <f t="shared" si="1"/>
        <v>361.38</v>
      </c>
      <c r="G71" s="14">
        <f t="shared" si="2"/>
        <v>2263</v>
      </c>
      <c r="H71" s="15">
        <f t="shared" si="3"/>
        <v>2263</v>
      </c>
      <c r="J71" s="17"/>
    </row>
    <row r="72" spans="1:10" ht="270.75" x14ac:dyDescent="0.2">
      <c r="A72" s="9">
        <v>58</v>
      </c>
      <c r="B72" s="12" t="str">
        <f>+'[1]VALOR REFERENCIA'!B61</f>
        <v xml:space="preserve">TDS150M277Atributo del producto Valor 
Corriente máxima de descarga (Imax) 50kA 8/20 μs. Tensión nominal  del sistema (Un) 240 - 277 VAC 
Tensión continua máxima de funcionamiento (Uc) 320 V CA 
Nivel de protección de tensión (VPR) 1000 V @ 3 kA;1600 V @ 20 kA 
Corriente de descarga nominal (In) 20kA 8/20 μs 
Frecuencia 0 - 100 Hz 
Material envolvente UL® 94V-0 termoplástico 
Temperatura -40 a 80 °C 
Profundidad (D) 49mm 
Altura (H) 45 mm 
Ancho (W) 18 mm 
Peso unitario 0,07 kg 
UPC 782856585411 
EAN 0782856585411 
Cantidad del embalaje estándar 1 
Cantidad de embalaje 1 
</v>
      </c>
      <c r="C72" s="9" t="s">
        <v>12</v>
      </c>
      <c r="D72" s="9">
        <v>1</v>
      </c>
      <c r="E72" s="14">
        <v>380000</v>
      </c>
      <c r="F72" s="15">
        <f t="shared" si="1"/>
        <v>72200</v>
      </c>
      <c r="G72" s="14">
        <f t="shared" si="2"/>
        <v>452200</v>
      </c>
      <c r="H72" s="15">
        <f t="shared" si="3"/>
        <v>452200</v>
      </c>
      <c r="J72" s="17"/>
    </row>
    <row r="73" spans="1:10" ht="42.75" x14ac:dyDescent="0.2">
      <c r="A73" s="9">
        <v>59</v>
      </c>
      <c r="B73" s="12" t="str">
        <f>+'[1]VALOR REFERENCIA'!B62</f>
        <v xml:space="preserve">LITTELFUSE Fuse: 15 A Amps, 600V AC, 100kA at 600V AC/50kA at 500V DC, KLK-Brand LITTELFUSE Amps15 AAC Voltage Rating600V ACDC Voltage Rating500V </v>
      </c>
      <c r="C73" s="9" t="s">
        <v>12</v>
      </c>
      <c r="D73" s="9">
        <v>1</v>
      </c>
      <c r="E73" s="14">
        <v>63511</v>
      </c>
      <c r="F73" s="15">
        <f t="shared" si="1"/>
        <v>12067.09</v>
      </c>
      <c r="G73" s="14">
        <f t="shared" si="2"/>
        <v>75578</v>
      </c>
      <c r="H73" s="15">
        <f t="shared" si="3"/>
        <v>75578</v>
      </c>
      <c r="J73" s="17"/>
    </row>
    <row r="74" spans="1:10" ht="114" x14ac:dyDescent="0.2">
      <c r="A74" s="9">
        <v>60</v>
      </c>
      <c r="B74" s="12" t="str">
        <f>+'[1]VALOR REFERENCIA'!B63</f>
        <v xml:space="preserve">Separador de carril para piscinas completo: con guaya encauchetada de 1/8" con rueda antiturbulencia en polipropileno:
Diámetro: 15 cm de diámetro 
Grosor: 2 cm
Colores: amarillo, azul, verde y rojo, con dona blanca, 
Longitud 51 mt
Distancia entre flotadores: 0 cm (van pegados)
</v>
      </c>
      <c r="C74" s="9" t="s">
        <v>12</v>
      </c>
      <c r="D74" s="9">
        <v>1</v>
      </c>
      <c r="E74" s="14">
        <v>8392469</v>
      </c>
      <c r="F74" s="15">
        <f t="shared" si="1"/>
        <v>1594569.11</v>
      </c>
      <c r="G74" s="14">
        <f t="shared" si="2"/>
        <v>9987038</v>
      </c>
      <c r="H74" s="15">
        <f t="shared" si="3"/>
        <v>9987038</v>
      </c>
      <c r="J74" s="17"/>
    </row>
    <row r="75" spans="1:10" ht="114" x14ac:dyDescent="0.2">
      <c r="A75" s="9">
        <v>61</v>
      </c>
      <c r="B75" s="12" t="str">
        <f>+'[1]VALOR REFERENCIA'!B64</f>
        <v xml:space="preserve">Separador de carril para piscinas completo: con guaya encauchetada de 1/8" con rueda antiturbulencia en polipropileno
Diámetro: 10 cm de diámetro 
Grosor: 1 cm
Colores: amarillo, azul, verde y rojo, con dona blanca, 
Longitud 27 mt
Distancia entre flotadores: 1 cm 
</v>
      </c>
      <c r="C75" s="9" t="s">
        <v>12</v>
      </c>
      <c r="D75" s="9">
        <v>1</v>
      </c>
      <c r="E75" s="14">
        <v>3651769</v>
      </c>
      <c r="F75" s="15">
        <f t="shared" si="1"/>
        <v>693836.11</v>
      </c>
      <c r="G75" s="14">
        <f t="shared" si="2"/>
        <v>4345605</v>
      </c>
      <c r="H75" s="15">
        <f t="shared" si="3"/>
        <v>4345605</v>
      </c>
      <c r="J75" s="17"/>
    </row>
    <row r="76" spans="1:10" ht="171" x14ac:dyDescent="0.2">
      <c r="A76" s="9">
        <v>62</v>
      </c>
      <c r="B76" s="12" t="str">
        <f>+'[1]VALOR REFERENCIA'!B65</f>
        <v>ARO SALVAVIDAS 
Diámetro externo: 	72 cm
Diámetro interno: 	45 cm
Peso:	2.5 Kg
Material de la carcasa: 	Polietileno sólido naranja reticulado
Material de relleno: 	Poliuretano
Material de la cuerda: 	Polietileno
Cinta reflectiva: 	Aprobada por normas SOLAS
Certificación: 	Aprobado por las normas internacionales de salvamento (código LSA del SOLAS y la directiva marítima europea MED)
Altura máxima de lanzamiento:	80 m</v>
      </c>
      <c r="C76" s="9" t="s">
        <v>12</v>
      </c>
      <c r="D76" s="9">
        <v>1</v>
      </c>
      <c r="E76" s="14">
        <v>138724</v>
      </c>
      <c r="F76" s="15">
        <f t="shared" si="1"/>
        <v>26357.56</v>
      </c>
      <c r="G76" s="14">
        <f t="shared" si="2"/>
        <v>165082</v>
      </c>
      <c r="H76" s="15">
        <f t="shared" si="3"/>
        <v>165082</v>
      </c>
      <c r="J76" s="17"/>
    </row>
    <row r="77" spans="1:10" ht="199.5" x14ac:dyDescent="0.2">
      <c r="A77" s="9">
        <v>63</v>
      </c>
      <c r="B77" s="12" t="str">
        <f>+'[1]VALOR REFERENCIA'!B66</f>
        <v>TUBO DE RESCATE :Longitud: 	101 cm
Material: 	Espuma de alta flotabilidad (Foam Ensolate/405 Nbr) con un grosor de 1 3/4"
Peso: 	860 g
Correa: 	Ajustable y versátil, con un ancho de 5 cm en la parte de la bandolera y 2,5 cm en la parte que va hacia el tubo. La correa tiene un largo total de 170 cm.
Color: 	Rojo de alta visibilidad
Caracteristicas adicionales:
Correa con dos clips para un ajuste seguro y cómodo.
Distribución equitativa del peso para mayor resistencia al tirón durante el rescate.
Construcción liviana pero duradera, adecuada para diversas condiciones acuáticas.</v>
      </c>
      <c r="C77" s="9" t="s">
        <v>12</v>
      </c>
      <c r="D77" s="9">
        <v>1</v>
      </c>
      <c r="E77" s="14">
        <v>485071</v>
      </c>
      <c r="F77" s="15">
        <f t="shared" si="1"/>
        <v>92163.49</v>
      </c>
      <c r="G77" s="14">
        <f t="shared" si="2"/>
        <v>577234</v>
      </c>
      <c r="H77" s="15">
        <f t="shared" si="3"/>
        <v>577234</v>
      </c>
      <c r="J77" s="17"/>
    </row>
    <row r="78" spans="1:10" ht="156.75" x14ac:dyDescent="0.2">
      <c r="A78" s="9">
        <v>64</v>
      </c>
      <c r="B78" s="12" t="str">
        <f>+'[1]VALOR REFERENCIA'!B67</f>
        <v>VARA DE RESCATE
Material: 	PVC (Policloruro de vinilo)
Longitud: 	3 m, 4.5 m y 6 m
Diámetro: 	32 mm
Peso: 	Aproximadamente 1.5 kg (para la versión de 3 m)
Características adicionales:	
No conductor de electricidad
Resistente a la corrosión
Ligero y fácil de manejar
Alta visibilidad con colores "</v>
      </c>
      <c r="C78" s="9" t="s">
        <v>12</v>
      </c>
      <c r="D78" s="9">
        <v>1</v>
      </c>
      <c r="E78" s="14">
        <v>193725</v>
      </c>
      <c r="F78" s="15">
        <f t="shared" si="1"/>
        <v>36807.75</v>
      </c>
      <c r="G78" s="14">
        <f t="shared" si="2"/>
        <v>230533</v>
      </c>
      <c r="H78" s="15">
        <f t="shared" si="3"/>
        <v>230533</v>
      </c>
      <c r="J78" s="17"/>
    </row>
    <row r="79" spans="1:10" ht="142.5" x14ac:dyDescent="0.2">
      <c r="A79" s="9">
        <v>65</v>
      </c>
      <c r="B79" s="12" t="str">
        <f>+'[1]VALOR REFERENCIA'!B68</f>
        <v>LINEA DE VIDA
Material: 	Polietileno de alta resistencia
Diámetro: 	8 mm
Longitud:  30 M
Color: 	Naranja brillante para alta visibilidad
Características adicionales:
Resistente a la abrasión y a los rayos UV.
Flotante, para facilitar su uso en el agua.
Equipado con un mosquetón de acero inoxidable en un extremo para una conexión segura al aro salvavidas.</v>
      </c>
      <c r="C79" s="9" t="s">
        <v>12</v>
      </c>
      <c r="D79" s="9">
        <v>1</v>
      </c>
      <c r="E79" s="14">
        <v>178885</v>
      </c>
      <c r="F79" s="15">
        <f t="shared" si="1"/>
        <v>33988.15</v>
      </c>
      <c r="G79" s="14">
        <f t="shared" si="2"/>
        <v>212873</v>
      </c>
      <c r="H79" s="15">
        <f t="shared" ref="H79:H110" si="4">IFERROR(ROUND(G79*D79,0),"")</f>
        <v>212873</v>
      </c>
      <c r="J79" s="17"/>
    </row>
    <row r="80" spans="1:10" ht="156.75" x14ac:dyDescent="0.2">
      <c r="A80" s="9">
        <v>66</v>
      </c>
      <c r="B80" s="12" t="str">
        <f>+'[1]VALOR REFERENCIA'!B69</f>
        <v>CAMILLA FEL
Material: 	Polietileno de alta densidad
Dimensiones: 	183 cm x 45 cm x 6 cm
Peso: 	6.5 kg
Capacidad de carga: 	180 kg
Características adicionales:	
Translucidez a los rayos X
Resistente a la corrosión y fácil de limpiar
Incluye arnés tipo araña para sujeción del paciente
Incluye inmovilizador cervical
Flotante, adecuada para rescates en agua</v>
      </c>
      <c r="C80" s="9" t="s">
        <v>12</v>
      </c>
      <c r="D80" s="9">
        <v>1</v>
      </c>
      <c r="E80" s="14">
        <v>264259</v>
      </c>
      <c r="F80" s="15">
        <f t="shared" ref="F80:F99" si="5">IFERROR(+E80*0.19,"")</f>
        <v>50209.21</v>
      </c>
      <c r="G80" s="14">
        <f t="shared" ref="G80:G99" si="6">IFERROR(ROUND(F80+E80,0),"")</f>
        <v>314468</v>
      </c>
      <c r="H80" s="15">
        <f t="shared" si="4"/>
        <v>314468</v>
      </c>
      <c r="J80" s="17"/>
    </row>
    <row r="81" spans="1:10" ht="228" x14ac:dyDescent="0.2">
      <c r="A81" s="9">
        <v>67</v>
      </c>
      <c r="B81" s="12" t="str">
        <f>+'[1]VALOR REFERENCIA'!B70</f>
        <v>BANDERINES DE PISCINAS SEMIOLÍMPICA DE 12 MT	
Material: 	Nylon resistente a los rayos UV y al cloro
Longitud de la cuerda:12 m (ajustable según las dimensiones de la piscina)
Dimensiones de los banderines: 	30 cm de ancho x 20 cm de alto
Color: 	Rojo brillante o azul, con opciones de personalización
Distancia entre banderines: 	1.5 m
Altura de instalación: 	1.8 m sobre la superficie del agua
Características adicionales:	
Resistente a la intemperie y al desgaste
Fácil instalación y desmontaje
Alta visibilidad para los nadadores
Incluye ganchos y anclajes para asegurar la cuerda.</v>
      </c>
      <c r="C81" s="9" t="s">
        <v>12</v>
      </c>
      <c r="D81" s="9">
        <v>1</v>
      </c>
      <c r="E81" s="14">
        <v>749401</v>
      </c>
      <c r="F81" s="15">
        <f t="shared" si="5"/>
        <v>142386.19</v>
      </c>
      <c r="G81" s="14">
        <f t="shared" si="6"/>
        <v>891787</v>
      </c>
      <c r="H81" s="15">
        <f t="shared" si="4"/>
        <v>891787</v>
      </c>
      <c r="J81" s="17"/>
    </row>
    <row r="82" spans="1:10" ht="228" x14ac:dyDescent="0.2">
      <c r="A82" s="9">
        <v>68</v>
      </c>
      <c r="B82" s="12" t="str">
        <f>+'[1]VALOR REFERENCIA'!B71</f>
        <v>BANDERINES DE PISCINAS SEMIOLÍMPICA DE 25  MT
Material: 	Nylon resistente a los rayos UV y al cloro
Longitud de la cuerda: 	25 m (ajustable según las dimensiones de la piscina)
Dimensiones de los banderines: 	30 cm de ancho x 20 cm de alto
Color: 	Rojo brillante o azul, con opciones de personalización
Distancia entre banderines: 	1.5 m
Altura de instalación: 	1.8 m sobre la superficie del agua
Características adicionales:	
Resistente a la intemperie y al desgaste
Fácil instalación y desmontaje
Alta visibilidad para los nadadores
Incluye ganchos y anclajes para asegurar la cuerda.</v>
      </c>
      <c r="C82" s="9" t="s">
        <v>12</v>
      </c>
      <c r="D82" s="9">
        <v>1</v>
      </c>
      <c r="E82" s="14">
        <v>1468737</v>
      </c>
      <c r="F82" s="15">
        <f t="shared" si="5"/>
        <v>279060.03000000003</v>
      </c>
      <c r="G82" s="14">
        <f t="shared" si="6"/>
        <v>1747797</v>
      </c>
      <c r="H82" s="15">
        <f t="shared" si="4"/>
        <v>1747797</v>
      </c>
      <c r="J82" s="17"/>
    </row>
    <row r="83" spans="1:10" ht="28.5" x14ac:dyDescent="0.2">
      <c r="A83" s="9">
        <v>69</v>
      </c>
      <c r="B83" s="12" t="str">
        <f>+'[1]VALOR REFERENCIA'!B72</f>
        <v>SILLA PARA SALVAVIDAS EN
POLIPROPILENO - ASTRAPOOL – UN</v>
      </c>
      <c r="C83" s="9" t="s">
        <v>12</v>
      </c>
      <c r="D83" s="9">
        <v>1</v>
      </c>
      <c r="E83" s="14">
        <v>11537783</v>
      </c>
      <c r="F83" s="15">
        <f t="shared" si="5"/>
        <v>2192178.77</v>
      </c>
      <c r="G83" s="14">
        <f t="shared" si="6"/>
        <v>13729962</v>
      </c>
      <c r="H83" s="15">
        <f t="shared" si="4"/>
        <v>13729962</v>
      </c>
      <c r="J83" s="17"/>
    </row>
    <row r="84" spans="1:10" ht="228" x14ac:dyDescent="0.2">
      <c r="A84" s="9">
        <v>70</v>
      </c>
      <c r="B84" s="12" t="str">
        <f>+'[1]VALOR REFERENCIA'!B73</f>
        <v xml:space="preserve"> (Tratamiento Hidrofugante para madera 1 galon - GAL)
TRATAMIENTO HIDROFUGANTE
Imprimación monocomponente base agua para proteger la superficie de maderas tecnológicas (WPC).
Características
Producto elástico que se adapta sin cuartear a las dilataciones y contracciones de la madera tecnológica provocadas por los cambios de temperatura cuando se expone al exterior.
Buena resistencia a la luz solar.
Repele el agua.
Evita la penetración en la madera tecnológica de manchas y suciedad.
Presentaciones
Galón de 4 L</v>
      </c>
      <c r="C84" s="9" t="s">
        <v>17</v>
      </c>
      <c r="D84" s="9">
        <v>1</v>
      </c>
      <c r="E84" s="14">
        <v>286249</v>
      </c>
      <c r="F84" s="15">
        <f t="shared" si="5"/>
        <v>54387.31</v>
      </c>
      <c r="G84" s="14">
        <f t="shared" si="6"/>
        <v>340636</v>
      </c>
      <c r="H84" s="15">
        <f t="shared" si="4"/>
        <v>340636</v>
      </c>
      <c r="J84" s="17"/>
    </row>
    <row r="85" spans="1:10" ht="356.25" x14ac:dyDescent="0.2">
      <c r="A85" s="9">
        <v>71</v>
      </c>
      <c r="B85" s="12" t="str">
        <f>+'[1]VALOR REFERENCIA'!B74</f>
        <v xml:space="preserve">Piso flexible modular para zonas húmedas de piscinas con esamble antifatiga (macho - hembra) color azul m2 Dimensiones: 30,5 x 30,5 cm - M2. Antideslizante y elastico
Tamaño de la losa:  305,5 mm x 305,5 mm +/- 1 mm
Altura / espesor : 12,5 mm +/- 0,5 mm
Anchos de los orificios: 11 mm +/- 0,5 mm
Movimiento lateral: 1,5 mm
Peso:  390 gr +/- 10 gr
Material: Elastómero poli vinílico (PVC) Flexible
Dielectrica (No conductor):  ASTM D 149/ 500 Voltios
Clasificación del fuego
Material Policloruro de Vinilo con aditivo , 100% virgen para un desempeño optimo. No poroso, lo que inhibe el crecimiento de bacterias. Alta resistencia  quimica (cloro, acidos, sales) . Aditivo uv que proporciona mayor proteccion, durabilidad y una excelente estabilidad de color a lo largo de los años. Es enrollable y facil de manipular.Fácil instalación que no requiere elementos de
fijación como clavos, tornillos, adhesivos, y
prácticamente ninguna herramienta, únicamente
un martillo de goma.
</v>
      </c>
      <c r="C85" s="9" t="s">
        <v>18</v>
      </c>
      <c r="D85" s="9">
        <v>1</v>
      </c>
      <c r="E85" s="14">
        <v>163299</v>
      </c>
      <c r="F85" s="15">
        <f t="shared" si="5"/>
        <v>31026.81</v>
      </c>
      <c r="G85" s="14">
        <f t="shared" si="6"/>
        <v>194326</v>
      </c>
      <c r="H85" s="15">
        <f t="shared" si="4"/>
        <v>194326</v>
      </c>
      <c r="J85" s="17"/>
    </row>
    <row r="86" spans="1:10" ht="28.5" x14ac:dyDescent="0.2">
      <c r="A86" s="9">
        <v>72</v>
      </c>
      <c r="B86" s="12" t="str">
        <f>+'[1]VALOR REFERENCIA'!B75</f>
        <v>MANGUERA PLASTICA FLOTANTE PARA PISCINAS DE 1 1/2" X 20 MT CON ACOPLES (AMERICANA) - UN</v>
      </c>
      <c r="C86" s="9" t="s">
        <v>12</v>
      </c>
      <c r="D86" s="9">
        <v>1</v>
      </c>
      <c r="E86" s="14">
        <v>334220</v>
      </c>
      <c r="F86" s="15">
        <f t="shared" si="5"/>
        <v>63501.8</v>
      </c>
      <c r="G86" s="14">
        <f t="shared" si="6"/>
        <v>397722</v>
      </c>
      <c r="H86" s="15">
        <f t="shared" si="4"/>
        <v>397722</v>
      </c>
      <c r="J86" s="17"/>
    </row>
    <row r="87" spans="1:10" ht="171" x14ac:dyDescent="0.2">
      <c r="A87" s="9">
        <v>73</v>
      </c>
      <c r="B87" s="12" t="str">
        <f>+'[1]VALOR REFERENCIA'!B76</f>
        <v>25. Tensor trinquete en acero inoxidable para piscina o tensor corchera en latón cromado para piscina, con gancho en acero inoxidable - UN
TENSOR DE TRINQUETE - 2600KG - 50MM - ACERO INOXIDABLE - SUS 304 – ESTÁNDAR
Anchura	50 mm
Peso	1.000 kg
Capacidad de carga linear (LC)	1 300 daN
Fuerza de rotura	2 600 daN
Palanca	Palanca abierta
Material (Tensor / Flejadora / Hebilla)	Acero inoxidable (SUS 304)</v>
      </c>
      <c r="C87" s="9" t="s">
        <v>12</v>
      </c>
      <c r="D87" s="9">
        <v>1</v>
      </c>
      <c r="E87" s="14">
        <v>513290</v>
      </c>
      <c r="F87" s="15">
        <f t="shared" si="5"/>
        <v>97525.1</v>
      </c>
      <c r="G87" s="14">
        <f t="shared" si="6"/>
        <v>610815</v>
      </c>
      <c r="H87" s="15">
        <f t="shared" si="4"/>
        <v>610815</v>
      </c>
      <c r="J87" s="17"/>
    </row>
    <row r="88" spans="1:10" ht="28.5" x14ac:dyDescent="0.2">
      <c r="A88" s="9">
        <v>74</v>
      </c>
      <c r="B88" s="12" t="str">
        <f>+'[1]VALOR REFERENCIA'!B77</f>
        <v xml:space="preserve">SELLANTE INDUSTRY 600 POLIURETANO PARA
TRATAMIENTO DE GRIETAS </v>
      </c>
      <c r="C88" s="9" t="s">
        <v>12</v>
      </c>
      <c r="D88" s="9">
        <v>1</v>
      </c>
      <c r="E88" s="14">
        <v>73610</v>
      </c>
      <c r="F88" s="15">
        <f t="shared" si="5"/>
        <v>13985.9</v>
      </c>
      <c r="G88" s="14">
        <f t="shared" si="6"/>
        <v>87596</v>
      </c>
      <c r="H88" s="15">
        <f t="shared" si="4"/>
        <v>87596</v>
      </c>
      <c r="J88" s="17"/>
    </row>
    <row r="89" spans="1:10" ht="28.5" x14ac:dyDescent="0.2">
      <c r="A89" s="9">
        <v>75</v>
      </c>
      <c r="B89" s="12" t="str">
        <f>+'[1]VALOR REFERENCIA'!B78</f>
        <v xml:space="preserve">IMPERMEABILIZANTE  CEMENTICIO -MONOMORTERO 101 METIC </v>
      </c>
      <c r="C89" s="9" t="s">
        <v>19</v>
      </c>
      <c r="D89" s="9">
        <v>25</v>
      </c>
      <c r="E89" s="14">
        <v>154311</v>
      </c>
      <c r="F89" s="15">
        <f t="shared" si="5"/>
        <v>29319.09</v>
      </c>
      <c r="G89" s="14">
        <f t="shared" si="6"/>
        <v>183630</v>
      </c>
      <c r="H89" s="15">
        <f t="shared" si="4"/>
        <v>4590750</v>
      </c>
      <c r="J89" s="17"/>
    </row>
    <row r="90" spans="1:10" ht="28.5" x14ac:dyDescent="0.2">
      <c r="A90" s="9">
        <v>76</v>
      </c>
      <c r="B90" s="12" t="str">
        <f>+'[1]VALOR REFERENCIA'!B79</f>
        <v>METICRYL ULTRATERMICO PARA
IMPERMEABILIZACIÓN DE AREAS</v>
      </c>
      <c r="C90" s="9" t="s">
        <v>20</v>
      </c>
      <c r="D90" s="9">
        <v>1</v>
      </c>
      <c r="E90" s="14">
        <v>400784</v>
      </c>
      <c r="F90" s="15">
        <f t="shared" si="5"/>
        <v>76148.960000000006</v>
      </c>
      <c r="G90" s="14">
        <f t="shared" si="6"/>
        <v>476933</v>
      </c>
      <c r="H90" s="15">
        <f t="shared" si="4"/>
        <v>476933</v>
      </c>
      <c r="J90" s="17"/>
    </row>
    <row r="91" spans="1:10" ht="28.5" x14ac:dyDescent="0.2">
      <c r="A91" s="9">
        <v>77</v>
      </c>
      <c r="B91" s="12" t="str">
        <f>+'[1]VALOR REFERENCIA'!B80</f>
        <v>MEMBRANA PVC PARA REPARACIÓN CON
PLANCHA PARA SELLADO x MTR</v>
      </c>
      <c r="C91" s="9" t="s">
        <v>21</v>
      </c>
      <c r="D91" s="9">
        <v>1</v>
      </c>
      <c r="E91" s="14">
        <v>86206</v>
      </c>
      <c r="F91" s="15">
        <f t="shared" si="5"/>
        <v>16379.14</v>
      </c>
      <c r="G91" s="14">
        <f t="shared" si="6"/>
        <v>102585</v>
      </c>
      <c r="H91" s="15">
        <f t="shared" si="4"/>
        <v>102585</v>
      </c>
      <c r="J91" s="17"/>
    </row>
    <row r="92" spans="1:10" ht="28.5" x14ac:dyDescent="0.2">
      <c r="A92" s="9">
        <v>78</v>
      </c>
      <c r="B92" s="12" t="str">
        <f>+'[1]VALOR REFERENCIA'!B81</f>
        <v>Mortero Seco Pega Y Pañete 75kg/Cm2 40kg-Mortero Listo 40 KG Mortero seco premezclado, listo para repello pañete y/o revoque.</v>
      </c>
      <c r="C92" s="9" t="s">
        <v>22</v>
      </c>
      <c r="D92" s="9">
        <v>1</v>
      </c>
      <c r="E92" s="14">
        <v>21950</v>
      </c>
      <c r="F92" s="15">
        <f t="shared" si="5"/>
        <v>4170.5</v>
      </c>
      <c r="G92" s="14">
        <f t="shared" si="6"/>
        <v>26121</v>
      </c>
      <c r="H92" s="15">
        <f t="shared" si="4"/>
        <v>26121</v>
      </c>
      <c r="J92" s="17"/>
    </row>
    <row r="93" spans="1:10" ht="142.5" x14ac:dyDescent="0.2">
      <c r="A93" s="9">
        <v>79</v>
      </c>
      <c r="B93" s="12" t="str">
        <f>+'[1]VALOR REFERENCIA'!B82</f>
        <v>CONCRETO LISTO PARA USAR SIN RETRACCIÓN PARA REPARACIONES Y REFORZAMIENTO: concreto fluido sin retracción, listo para usar en reparaciones y reforzamiento con encamisado o recrecimiento de elementos de concreto reforzado o metálicos. Este concreto listo sin retracción ha sido especialmente diseñado para alcanzar la alta manejabilidad requerida para fundir secciones densamente armadas, de bajo o altos espesores, sin presentar contracción en ninguno de los casos, desarrollando muy buenas resistencias mecánicas iniciales y finales.Concreto Seco 3000psi 40kg</v>
      </c>
      <c r="C93" s="9" t="s">
        <v>23</v>
      </c>
      <c r="D93" s="9">
        <v>1</v>
      </c>
      <c r="E93" s="14">
        <v>46766</v>
      </c>
      <c r="F93" s="15">
        <f t="shared" si="5"/>
        <v>8885.5400000000009</v>
      </c>
      <c r="G93" s="14">
        <f t="shared" si="6"/>
        <v>55652</v>
      </c>
      <c r="H93" s="15">
        <f t="shared" si="4"/>
        <v>55652</v>
      </c>
      <c r="J93" s="17"/>
    </row>
    <row r="94" spans="1:10" ht="128.25" x14ac:dyDescent="0.2">
      <c r="A94" s="9">
        <v>80</v>
      </c>
      <c r="B94" s="12" t="str">
        <f>+'[1]VALOR REFERENCIA'!B83</f>
        <v xml:space="preserve"> Malla profesional para cancha de tenis, de altisima duración debido a su construcción de costuras reforzadas,para uso intenso y en exteriores.
CARACTERÍSTICAS:
Guaya en acero galvanizado de alta duración.
Malla en doble costura y costura laterales.
cinta central incluida.</v>
      </c>
      <c r="C94" s="9" t="s">
        <v>12</v>
      </c>
      <c r="D94" s="9">
        <v>1</v>
      </c>
      <c r="E94" s="14">
        <v>1466796</v>
      </c>
      <c r="F94" s="15">
        <f t="shared" si="5"/>
        <v>278691.24</v>
      </c>
      <c r="G94" s="14">
        <f t="shared" si="6"/>
        <v>1745487</v>
      </c>
      <c r="H94" s="15">
        <f t="shared" si="4"/>
        <v>1745487</v>
      </c>
      <c r="J94" s="17"/>
    </row>
    <row r="95" spans="1:10" ht="42.75" x14ac:dyDescent="0.2">
      <c r="A95" s="9">
        <v>81</v>
      </c>
      <c r="B95" s="12" t="str">
        <f>+'[1]VALOR REFERENCIA'!B84</f>
        <v>Kit de herramientas rotativas inalámbricas, batería recargable de 8 V y 2.0 Ah, 30000 rpm, herramientas de tallado multipotencia de 5 velocidades, 127 accesorios, accesorio de escudo, guía de</v>
      </c>
      <c r="C95" s="9" t="s">
        <v>12</v>
      </c>
      <c r="D95" s="9">
        <v>1</v>
      </c>
      <c r="E95" s="14">
        <v>429115</v>
      </c>
      <c r="F95" s="15">
        <f t="shared" si="5"/>
        <v>81531.850000000006</v>
      </c>
      <c r="G95" s="14">
        <f t="shared" si="6"/>
        <v>510647</v>
      </c>
      <c r="H95" s="15">
        <f t="shared" si="4"/>
        <v>510647</v>
      </c>
      <c r="J95" s="17"/>
    </row>
    <row r="96" spans="1:10" ht="128.25" x14ac:dyDescent="0.2">
      <c r="A96" s="9">
        <v>82</v>
      </c>
      <c r="B96" s="12" t="str">
        <f>+'[1]VALOR REFERENCIA'!B85</f>
        <v>REJILLA PLÁSTICA MÁS ANTI DESLIZANTE, INSONORA, PARA
TRÁFICO PEATONAL FABRICADA EN POLIPROPILENO DE ALTO
IMPACTO CON ORIGINAL DE 29.5 CM DE ANCHO X 100 CM DE
LARGO X 2.5 CM DE ALTO. ESPACIO DE FILTRACIÓN 0,8 CM. ES
LIGERA LO QUE PERMITE FACILITAR LA LIMPIEZA DEL
CÀRCAMO EN MENOR TIEMPO, COLOR BLANCO.
NO INCLUYE INSTALACIÒN.</v>
      </c>
      <c r="C96" s="9" t="s">
        <v>12</v>
      </c>
      <c r="D96" s="9">
        <v>1</v>
      </c>
      <c r="E96" s="14">
        <v>308385</v>
      </c>
      <c r="F96" s="15">
        <f t="shared" si="5"/>
        <v>58593.15</v>
      </c>
      <c r="G96" s="14">
        <f t="shared" si="6"/>
        <v>366978</v>
      </c>
      <c r="H96" s="15">
        <f t="shared" si="4"/>
        <v>366978</v>
      </c>
      <c r="J96" s="17"/>
    </row>
    <row r="97" spans="1:11" hidden="1" x14ac:dyDescent="0.2">
      <c r="A97" s="9">
        <v>83</v>
      </c>
      <c r="B97" s="12">
        <f>+'[1]VALOR REFERENCIA'!B86</f>
        <v>0</v>
      </c>
      <c r="C97" s="9"/>
      <c r="D97" s="9"/>
      <c r="E97" s="14" t="str">
        <f>IFERROR(ROUND([1]CALCULOS!AJ87,0),"")</f>
        <v/>
      </c>
      <c r="F97" s="15" t="str">
        <f t="shared" si="5"/>
        <v/>
      </c>
      <c r="G97" s="14" t="str">
        <f t="shared" si="6"/>
        <v/>
      </c>
      <c r="H97" s="15" t="str">
        <f t="shared" si="4"/>
        <v/>
      </c>
      <c r="J97" s="17"/>
    </row>
    <row r="98" spans="1:11" ht="24" hidden="1" customHeight="1" x14ac:dyDescent="0.2">
      <c r="A98" s="9">
        <v>84</v>
      </c>
      <c r="B98" s="12">
        <f>+'[1]VALOR REFERENCIA'!B87</f>
        <v>0</v>
      </c>
      <c r="C98" s="9"/>
      <c r="D98" s="9"/>
      <c r="E98" s="14" t="str">
        <f>IFERROR(ROUND([1]CALCULOS!AJ88,0),"")</f>
        <v/>
      </c>
      <c r="F98" s="15" t="str">
        <f t="shared" si="5"/>
        <v/>
      </c>
      <c r="G98" s="14" t="str">
        <f t="shared" si="6"/>
        <v/>
      </c>
      <c r="H98" s="15" t="str">
        <f t="shared" si="4"/>
        <v/>
      </c>
      <c r="J98" s="17"/>
    </row>
    <row r="99" spans="1:11" hidden="1" x14ac:dyDescent="0.2">
      <c r="A99" s="9">
        <v>85</v>
      </c>
      <c r="B99" s="12">
        <f>+'[1]VALOR REFERENCIA'!B88</f>
        <v>0</v>
      </c>
      <c r="C99" s="9"/>
      <c r="D99" s="9"/>
      <c r="E99" s="14" t="str">
        <f>IFERROR(ROUND([1]CALCULOS!AJ89,0),"")</f>
        <v/>
      </c>
      <c r="F99" s="15" t="str">
        <f t="shared" si="5"/>
        <v/>
      </c>
      <c r="G99" s="14" t="str">
        <f t="shared" si="6"/>
        <v/>
      </c>
      <c r="H99" s="15" t="str">
        <f t="shared" si="4"/>
        <v/>
      </c>
      <c r="J99" s="17"/>
    </row>
    <row r="100" spans="1:11" ht="15" x14ac:dyDescent="0.25">
      <c r="A100" s="40" t="s">
        <v>24</v>
      </c>
      <c r="B100" s="40"/>
      <c r="C100" s="40"/>
      <c r="D100" s="40"/>
      <c r="E100" s="18">
        <f>SUM(E15:E99)</f>
        <v>51211534</v>
      </c>
      <c r="F100" s="18">
        <f>SUM(F15:F99)</f>
        <v>9730191.4600000028</v>
      </c>
      <c r="G100" s="18">
        <f>SUM(G15:G99)</f>
        <v>60941728</v>
      </c>
      <c r="H100" s="18">
        <f>SUM(H15:H99)</f>
        <v>62950592</v>
      </c>
    </row>
    <row r="101" spans="1:11" x14ac:dyDescent="0.2">
      <c r="A101" s="2"/>
      <c r="H101" s="19"/>
      <c r="J101" s="20"/>
      <c r="K101" s="21"/>
    </row>
    <row r="102" spans="1:11" s="22" customFormat="1" ht="39" customHeight="1" x14ac:dyDescent="0.25">
      <c r="A102" s="41" t="s">
        <v>25</v>
      </c>
      <c r="B102" s="41"/>
      <c r="C102" s="41"/>
      <c r="D102" s="41"/>
      <c r="E102" s="41"/>
      <c r="F102" s="41"/>
      <c r="G102" s="41"/>
      <c r="H102" s="41"/>
    </row>
    <row r="103" spans="1:11" x14ac:dyDescent="0.2">
      <c r="A103" s="23"/>
      <c r="C103" s="24"/>
      <c r="D103" s="24"/>
      <c r="E103" s="24"/>
      <c r="F103" s="24"/>
      <c r="G103" s="24"/>
      <c r="H103" s="25"/>
    </row>
    <row r="104" spans="1:11" ht="15" x14ac:dyDescent="0.25">
      <c r="A104" s="42"/>
      <c r="B104" s="42"/>
      <c r="C104" s="42"/>
      <c r="D104" s="42"/>
      <c r="E104" s="42"/>
      <c r="F104" s="26"/>
      <c r="G104" s="26"/>
      <c r="H104" s="27"/>
    </row>
    <row r="105" spans="1:11" ht="15" x14ac:dyDescent="0.2">
      <c r="A105" s="43" t="s">
        <v>26</v>
      </c>
      <c r="B105" s="43"/>
      <c r="C105" s="43"/>
      <c r="D105" s="43"/>
      <c r="E105" s="43"/>
      <c r="F105" s="43"/>
      <c r="G105" s="43"/>
      <c r="H105" s="43"/>
    </row>
    <row r="106" spans="1:11" ht="15" x14ac:dyDescent="0.25">
      <c r="A106" s="28"/>
      <c r="B106" s="29"/>
      <c r="C106" s="30"/>
      <c r="D106" s="30"/>
      <c r="E106" s="30"/>
      <c r="F106" s="30"/>
      <c r="G106" s="30"/>
      <c r="H106" s="31"/>
    </row>
    <row r="107" spans="1:11" ht="15" x14ac:dyDescent="0.25">
      <c r="A107" s="32"/>
      <c r="B107" s="33"/>
      <c r="C107" s="34"/>
      <c r="D107" s="34"/>
      <c r="E107" s="34"/>
      <c r="F107" s="34"/>
      <c r="G107" s="34"/>
      <c r="H107" s="35"/>
    </row>
    <row r="108" spans="1:11" x14ac:dyDescent="0.2">
      <c r="A108" s="2"/>
      <c r="H108" s="19"/>
    </row>
    <row r="109" spans="1:11" x14ac:dyDescent="0.2">
      <c r="A109" s="2"/>
      <c r="C109" s="1" t="s">
        <v>27</v>
      </c>
      <c r="D109" s="1"/>
      <c r="H109" s="19"/>
    </row>
    <row r="110" spans="1:11" x14ac:dyDescent="0.2">
      <c r="A110" s="2"/>
      <c r="C110" s="1" t="s">
        <v>28</v>
      </c>
      <c r="D110" s="1"/>
      <c r="H110" s="19"/>
    </row>
    <row r="111" spans="1:11" x14ac:dyDescent="0.2">
      <c r="A111" s="2"/>
      <c r="C111" s="1" t="s">
        <v>29</v>
      </c>
      <c r="D111" s="1"/>
      <c r="H111" s="19"/>
    </row>
    <row r="112" spans="1:11" x14ac:dyDescent="0.2">
      <c r="A112" s="2"/>
      <c r="C112" s="1" t="s">
        <v>30</v>
      </c>
      <c r="D112" s="1"/>
      <c r="E112" s="1"/>
      <c r="H112" s="19"/>
    </row>
    <row r="113" spans="1:9" x14ac:dyDescent="0.2">
      <c r="A113" s="36"/>
      <c r="B113" s="37"/>
      <c r="C113" s="38"/>
      <c r="D113" s="38"/>
      <c r="E113" s="38"/>
      <c r="F113" s="38"/>
      <c r="G113" s="38"/>
      <c r="H113" s="39"/>
    </row>
    <row r="114" spans="1:9" x14ac:dyDescent="0.2">
      <c r="I114" s="6"/>
    </row>
    <row r="115" spans="1:9" x14ac:dyDescent="0.2">
      <c r="I115" s="6"/>
    </row>
    <row r="116" spans="1:9" x14ac:dyDescent="0.2">
      <c r="I116" s="6"/>
    </row>
    <row r="117" spans="1:9" x14ac:dyDescent="0.2">
      <c r="I117" s="6"/>
    </row>
    <row r="118" spans="1:9" x14ac:dyDescent="0.2">
      <c r="I118" s="6"/>
    </row>
    <row r="119" spans="1:9" x14ac:dyDescent="0.2">
      <c r="I119" s="6"/>
    </row>
    <row r="120" spans="1:9" x14ac:dyDescent="0.2">
      <c r="I120" s="6"/>
    </row>
    <row r="121" spans="1:9" x14ac:dyDescent="0.2">
      <c r="I121" s="6"/>
    </row>
    <row r="122" spans="1:9" x14ac:dyDescent="0.2">
      <c r="I122" s="6"/>
    </row>
  </sheetData>
  <mergeCells count="13">
    <mergeCell ref="A100:D100"/>
    <mergeCell ref="A102:H102"/>
    <mergeCell ref="A104:E104"/>
    <mergeCell ref="A105:H105"/>
    <mergeCell ref="A1:H2"/>
    <mergeCell ref="A3:B3"/>
    <mergeCell ref="C3:H3"/>
    <mergeCell ref="A4:H4"/>
    <mergeCell ref="A6:A13"/>
    <mergeCell ref="B6:B13"/>
    <mergeCell ref="C6:C13"/>
    <mergeCell ref="D6:D13"/>
    <mergeCell ref="E6:H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Silvia Juliana Manrique Florez</cp:lastModifiedBy>
  <dcterms:created xsi:type="dcterms:W3CDTF">2025-08-26T16:30:50Z</dcterms:created>
  <dcterms:modified xsi:type="dcterms:W3CDTF">2025-08-26T16:49:49Z</dcterms:modified>
</cp:coreProperties>
</file>