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. CONTABILIDAD\05. FACTURACIÓN\78. RAMA TUNJA - 138914\"/>
    </mc:Choice>
  </mc:AlternateContent>
  <xr:revisionPtr revIDLastSave="0" documentId="13_ncr:1_{81FAABA6-D70B-4265-8818-8EF52C843871}" xr6:coauthVersionLast="47" xr6:coauthVersionMax="47" xr10:uidLastSave="{00000000-0000-0000-0000-000000000000}"/>
  <bookViews>
    <workbookView xWindow="-120" yWindow="-120" windowWidth="29040" windowHeight="15840" xr2:uid="{4937C0E1-6BEB-4EA3-BF14-4DFC5563338F}"/>
  </bookViews>
  <sheets>
    <sheet name="RAMA TUNJA" sheetId="1" r:id="rId1"/>
  </sheets>
  <definedNames>
    <definedName name="_xlnm.Print_Area" localSheetId="0">'RAMA TUNJA'!$A$1:$N$56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M34" i="1"/>
  <c r="M35" i="1" s="1"/>
  <c r="M21" i="1"/>
  <c r="K21" i="1" s="1"/>
  <c r="M22" i="1"/>
  <c r="K22" i="1" s="1"/>
  <c r="M23" i="1"/>
  <c r="K23" i="1" s="1"/>
  <c r="M24" i="1"/>
  <c r="K24" i="1" s="1"/>
  <c r="M25" i="1"/>
  <c r="M26" i="1"/>
  <c r="K26" i="1" s="1"/>
  <c r="L22" i="1"/>
  <c r="K25" i="1"/>
  <c r="L25" i="1"/>
  <c r="L21" i="1"/>
  <c r="M16" i="1"/>
  <c r="M17" i="1"/>
  <c r="M18" i="1"/>
  <c r="K18" i="1" s="1"/>
  <c r="M19" i="1"/>
  <c r="K19" i="1" s="1"/>
  <c r="M20" i="1"/>
  <c r="K20" i="1" s="1"/>
  <c r="M15" i="1"/>
  <c r="L15" i="1" s="1"/>
  <c r="M36" i="1" l="1"/>
  <c r="L18" i="1"/>
  <c r="L26" i="1"/>
  <c r="L24" i="1"/>
  <c r="L23" i="1"/>
  <c r="L20" i="1"/>
  <c r="L19" i="1"/>
  <c r="K15" i="1"/>
  <c r="K17" i="1" l="1"/>
  <c r="L17" i="1"/>
  <c r="L16" i="1"/>
  <c r="K16" i="1"/>
  <c r="M27" i="1"/>
  <c r="M10" i="1"/>
  <c r="M11" i="1" s="1"/>
  <c r="M12" i="1" s="1"/>
</calcChain>
</file>

<file path=xl/sharedStrings.xml><?xml version="1.0" encoding="utf-8"?>
<sst xmlns="http://schemas.openxmlformats.org/spreadsheetml/2006/main" count="64" uniqueCount="45">
  <si>
    <t>UNIÓN TEMPORAL CLEAN COLOMBIA</t>
  </si>
  <si>
    <t>Pre - Factura</t>
  </si>
  <si>
    <t>NIT. 901.677.343-5</t>
  </si>
  <si>
    <t>No. PFE 1254</t>
  </si>
  <si>
    <t>Tel. 7910104</t>
  </si>
  <si>
    <t>Bogotá - Colombia</t>
  </si>
  <si>
    <t>contabilidad.cleancolombia@gmail.com</t>
  </si>
  <si>
    <t>Señores</t>
  </si>
  <si>
    <t>Fecha y hora Factura</t>
  </si>
  <si>
    <t>NIT</t>
  </si>
  <si>
    <t>Teléfono</t>
  </si>
  <si>
    <t>-</t>
  </si>
  <si>
    <t>Generación</t>
  </si>
  <si>
    <t>Dirección</t>
  </si>
  <si>
    <t>Ciudad</t>
  </si>
  <si>
    <t>Expedición</t>
  </si>
  <si>
    <t>Vencimiento</t>
  </si>
  <si>
    <t>Ítem</t>
  </si>
  <si>
    <t>Nombre Producto</t>
  </si>
  <si>
    <t>Descripción</t>
  </si>
  <si>
    <t>Cantidad</t>
  </si>
  <si>
    <t>Vr. Und</t>
  </si>
  <si>
    <t>Vr. Mensual</t>
  </si>
  <si>
    <t>Operario de aseo y cafetería</t>
  </si>
  <si>
    <t>Tiempo completo</t>
  </si>
  <si>
    <t>Total Items:</t>
  </si>
  <si>
    <t>Total Bruto</t>
  </si>
  <si>
    <t>AIU 10%</t>
  </si>
  <si>
    <t>IVA 19%</t>
  </si>
  <si>
    <t>Valor en letras:</t>
  </si>
  <si>
    <t>Total a Pagar</t>
  </si>
  <si>
    <t>Condiciones de pago:</t>
  </si>
  <si>
    <t>Observaciones:</t>
  </si>
  <si>
    <t>DICIEMBRE</t>
  </si>
  <si>
    <t>Orden de compra:</t>
  </si>
  <si>
    <t>RAMA JUDICIAL DIRECCION EJECUTIVA SECCIONAL DE BOYACA Y CASANARE</t>
  </si>
  <si>
    <t xml:space="preserve">CARRERA 9 No. 20 - 62
</t>
  </si>
  <si>
    <t>Tunja</t>
  </si>
  <si>
    <t>RAMA TUNJA</t>
  </si>
  <si>
    <t>Operario de mantenimiento capacitado para trabajo en alturas</t>
  </si>
  <si>
    <t>Operario de aseo y cafetería MT</t>
  </si>
  <si>
    <t>Medio Tiempo</t>
  </si>
  <si>
    <t>DÍAS</t>
  </si>
  <si>
    <t>VLR. X DÍAS</t>
  </si>
  <si>
    <t>VLR X OPERARIO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</si>
</sst>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1" xfId="0" applyFont="1" applyBorder="1"/>
    <xf numFmtId="0" fontId="2" fillId="0" borderId="4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0" fillId="0" borderId="5" xfId="0" applyBorder="1" applyAlignment="1">
      <alignment horizontal="left"/>
    </xf>
    <xf numFmtId="14" fontId="0" fillId="0" borderId="5" xfId="0" applyNumberFormat="1" applyBorder="1" applyAlignment="1">
      <alignment horizontal="center"/>
    </xf>
    <xf numFmtId="0" fontId="2" fillId="0" borderId="6" xfId="0" applyFont="1" applyBorder="1"/>
    <xf numFmtId="0" fontId="0" fillId="0" borderId="8" xfId="0" applyBorder="1"/>
    <xf numFmtId="0" fontId="2" fillId="0" borderId="8" xfId="0" applyFont="1" applyBorder="1"/>
    <xf numFmtId="0" fontId="0" fillId="0" borderId="7" xfId="0" applyBorder="1"/>
    <xf numFmtId="14" fontId="0" fillId="0" borderId="7" xfId="0" applyNumberForma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43" fontId="0" fillId="0" borderId="9" xfId="1" applyFont="1" applyBorder="1" applyAlignment="1">
      <alignment vertical="center"/>
    </xf>
    <xf numFmtId="43" fontId="0" fillId="0" borderId="9" xfId="0" applyNumberFormat="1" applyBorder="1" applyAlignment="1">
      <alignment horizontal="center" vertical="center"/>
    </xf>
    <xf numFmtId="43" fontId="0" fillId="0" borderId="9" xfId="1" applyFont="1" applyBorder="1" applyAlignment="1">
      <alignment horizontal="center" vertical="center"/>
    </xf>
    <xf numFmtId="43" fontId="0" fillId="0" borderId="9" xfId="1" applyFont="1" applyBorder="1"/>
    <xf numFmtId="43" fontId="0" fillId="0" borderId="0" xfId="1" applyFont="1" applyBorder="1"/>
    <xf numFmtId="43" fontId="0" fillId="0" borderId="3" xfId="1" applyFont="1" applyBorder="1"/>
    <xf numFmtId="43" fontId="0" fillId="0" borderId="5" xfId="1" applyFont="1" applyBorder="1"/>
    <xf numFmtId="43" fontId="0" fillId="0" borderId="7" xfId="1" applyFont="1" applyBorder="1"/>
    <xf numFmtId="43" fontId="2" fillId="0" borderId="0" xfId="1" applyFont="1" applyBorder="1"/>
    <xf numFmtId="17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0" fontId="0" fillId="0" borderId="6" xfId="0" applyBorder="1"/>
    <xf numFmtId="0" fontId="2" fillId="0" borderId="2" xfId="0" applyFont="1" applyBorder="1"/>
    <xf numFmtId="43" fontId="0" fillId="0" borderId="0" xfId="0" applyNumberFormat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3" fillId="0" borderId="0" xfId="2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556259</xdr:colOff>
      <xdr:row>2</xdr:row>
      <xdr:rowOff>90544</xdr:rowOff>
    </xdr:from>
    <xdr:to>
      <xdr:col>7</xdr:col>
      <xdr:colOff>638736</xdr:colOff>
      <xdr:row>7</xdr:row>
      <xdr:rowOff>116541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B6B6F4E-433C-4568-9569-4CF26832E709}"/>
            </a:ext>
          </a:extLst>
        </xdr:cNvPr>
        <xdr:cNvSpPr/>
      </xdr:nvSpPr>
      <xdr:spPr>
        <a:xfrm>
          <a:off x="5280659" y="471544"/>
          <a:ext cx="1092127" cy="978497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1100" b="1"/>
            <a:t>CUFE</a:t>
          </a:r>
        </a:p>
      </xdr:txBody>
    </xdr:sp>
    <xdr:clientData/>
  </xdr:twoCellAnchor>
  <xdr:twoCellAnchor editAs="oneCell">
    <xdr:from>
      <xdr:col>2</xdr:col>
      <xdr:colOff>268941</xdr:colOff>
      <xdr:row>2</xdr:row>
      <xdr:rowOff>2</xdr:rowOff>
    </xdr:from>
    <xdr:to>
      <xdr:col>3</xdr:col>
      <xdr:colOff>1084729</xdr:colOff>
      <xdr:row>7</xdr:row>
      <xdr:rowOff>5192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94C912-5BD7-4271-9540-34DAF463B9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82" t="31811" r="11906" b="25647"/>
        <a:stretch/>
      </xdr:blipFill>
      <xdr:spPr>
        <a:xfrm>
          <a:off x="545166" y="381002"/>
          <a:ext cx="1463488" cy="957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bilidad.cleancolomb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42407-65CA-47E5-8B01-D188B9451CC8}">
  <sheetPr>
    <pageSetUpPr fitToPage="1"/>
  </sheetPr>
  <dimension ref="A2:O56"/>
  <sheetViews>
    <sheetView tabSelected="1" topLeftCell="A10" zoomScale="85" zoomScaleNormal="85" workbookViewId="0">
      <selection activeCell="I24" sqref="I24"/>
    </sheetView>
  </sheetViews>
  <sheetFormatPr baseColWidth="10" defaultRowHeight="15" x14ac:dyDescent="0.25"/>
  <cols>
    <col min="1" max="1" width="2" customWidth="1"/>
    <col min="2" max="2" width="2.140625" customWidth="1"/>
    <col min="3" max="3" width="9.7109375" customWidth="1"/>
    <col min="4" max="4" width="16.85546875" customWidth="1"/>
    <col min="5" max="5" width="23.140625" customWidth="1"/>
    <col min="6" max="6" width="17" customWidth="1"/>
    <col min="7" max="7" width="15.140625" customWidth="1"/>
    <col min="8" max="8" width="12.85546875" customWidth="1"/>
    <col min="9" max="12" width="17.7109375" customWidth="1"/>
    <col min="13" max="13" width="16.85546875" customWidth="1"/>
    <col min="14" max="14" width="1.85546875" customWidth="1"/>
    <col min="15" max="15" width="14.140625" bestFit="1" customWidth="1"/>
  </cols>
  <sheetData>
    <row r="2" spans="2:15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5" x14ac:dyDescent="0.25">
      <c r="B3" s="4"/>
      <c r="E3" s="36" t="s">
        <v>0</v>
      </c>
      <c r="F3" s="36"/>
      <c r="I3" s="42" t="s">
        <v>1</v>
      </c>
      <c r="J3" s="43"/>
      <c r="K3" s="43"/>
      <c r="L3" s="43"/>
      <c r="M3" s="44"/>
      <c r="N3" s="5"/>
    </row>
    <row r="4" spans="2:15" x14ac:dyDescent="0.25">
      <c r="B4" s="4"/>
      <c r="E4" s="41" t="s">
        <v>2</v>
      </c>
      <c r="F4" s="41"/>
      <c r="I4" s="33" t="s">
        <v>3</v>
      </c>
      <c r="J4" s="34"/>
      <c r="K4" s="34"/>
      <c r="L4" s="34"/>
      <c r="M4" s="45"/>
      <c r="N4" s="5"/>
    </row>
    <row r="5" spans="2:15" x14ac:dyDescent="0.25">
      <c r="B5" s="4"/>
      <c r="E5" s="41" t="s">
        <v>4</v>
      </c>
      <c r="F5" s="41"/>
      <c r="N5" s="5"/>
    </row>
    <row r="6" spans="2:15" x14ac:dyDescent="0.25">
      <c r="B6" s="4"/>
      <c r="E6" s="41" t="s">
        <v>5</v>
      </c>
      <c r="F6" s="41"/>
      <c r="N6" s="5"/>
    </row>
    <row r="7" spans="2:15" x14ac:dyDescent="0.25">
      <c r="B7" s="4"/>
      <c r="E7" s="46" t="s">
        <v>6</v>
      </c>
      <c r="F7" s="46"/>
      <c r="N7" s="5"/>
    </row>
    <row r="8" spans="2:15" ht="12.6" customHeight="1" x14ac:dyDescent="0.25">
      <c r="B8" s="4"/>
      <c r="N8" s="5"/>
    </row>
    <row r="9" spans="2:15" x14ac:dyDescent="0.25">
      <c r="B9" s="4"/>
      <c r="C9" s="6" t="s">
        <v>7</v>
      </c>
      <c r="D9" s="2" t="s">
        <v>35</v>
      </c>
      <c r="E9" s="2"/>
      <c r="F9" s="2"/>
      <c r="G9" s="3"/>
      <c r="I9" s="37" t="s">
        <v>8</v>
      </c>
      <c r="J9" s="38"/>
      <c r="K9" s="38"/>
      <c r="L9" s="38"/>
      <c r="M9" s="47"/>
      <c r="N9" s="5"/>
    </row>
    <row r="10" spans="2:15" x14ac:dyDescent="0.25">
      <c r="B10" s="4"/>
      <c r="C10" s="7" t="s">
        <v>9</v>
      </c>
      <c r="D10" s="8">
        <v>800165804</v>
      </c>
      <c r="E10" s="8"/>
      <c r="F10" s="9" t="s">
        <v>10</v>
      </c>
      <c r="G10" s="10" t="s">
        <v>11</v>
      </c>
      <c r="H10" s="8"/>
      <c r="I10" s="35" t="s">
        <v>12</v>
      </c>
      <c r="J10" s="36"/>
      <c r="K10" s="36"/>
      <c r="L10" s="36"/>
      <c r="M10" s="11">
        <f ca="1">+TODAY()</f>
        <v>45694</v>
      </c>
      <c r="N10" s="5"/>
    </row>
    <row r="11" spans="2:15" x14ac:dyDescent="0.25">
      <c r="B11" s="4"/>
      <c r="C11" s="12" t="s">
        <v>13</v>
      </c>
      <c r="D11" s="13" t="s">
        <v>36</v>
      </c>
      <c r="E11" s="13"/>
      <c r="F11" s="14" t="s">
        <v>14</v>
      </c>
      <c r="G11" s="15" t="s">
        <v>37</v>
      </c>
      <c r="I11" s="35" t="s">
        <v>15</v>
      </c>
      <c r="J11" s="36"/>
      <c r="K11" s="36"/>
      <c r="L11" s="36"/>
      <c r="M11" s="11">
        <f ca="1">+M10</f>
        <v>45694</v>
      </c>
      <c r="N11" s="5"/>
    </row>
    <row r="12" spans="2:15" x14ac:dyDescent="0.25">
      <c r="B12" s="4"/>
      <c r="G12" s="9"/>
      <c r="I12" s="33" t="s">
        <v>16</v>
      </c>
      <c r="J12" s="34"/>
      <c r="K12" s="34"/>
      <c r="L12" s="34"/>
      <c r="M12" s="16">
        <f ca="1">+M11+30</f>
        <v>45724</v>
      </c>
      <c r="N12" s="5"/>
    </row>
    <row r="13" spans="2:15" x14ac:dyDescent="0.25">
      <c r="B13" s="4"/>
      <c r="N13" s="5"/>
    </row>
    <row r="14" spans="2:15" x14ac:dyDescent="0.25">
      <c r="B14" s="4"/>
      <c r="C14" s="17" t="s">
        <v>17</v>
      </c>
      <c r="D14" s="48" t="s">
        <v>18</v>
      </c>
      <c r="E14" s="48"/>
      <c r="F14" s="48" t="s">
        <v>19</v>
      </c>
      <c r="G14" s="48"/>
      <c r="H14" s="17" t="s">
        <v>20</v>
      </c>
      <c r="I14" s="17" t="s">
        <v>21</v>
      </c>
      <c r="J14" s="17" t="s">
        <v>42</v>
      </c>
      <c r="K14" s="17" t="s">
        <v>43</v>
      </c>
      <c r="L14" s="17" t="s">
        <v>44</v>
      </c>
      <c r="M14" s="17" t="s">
        <v>22</v>
      </c>
      <c r="N14" s="5"/>
    </row>
    <row r="15" spans="2:15" ht="28.9" customHeight="1" x14ac:dyDescent="0.25">
      <c r="B15" s="4"/>
      <c r="C15" s="18">
        <v>1</v>
      </c>
      <c r="D15" s="39" t="s">
        <v>23</v>
      </c>
      <c r="E15" s="39"/>
      <c r="F15" s="40" t="s">
        <v>24</v>
      </c>
      <c r="G15" s="40"/>
      <c r="H15" s="18">
        <v>29</v>
      </c>
      <c r="I15" s="19">
        <v>2490775.7599999998</v>
      </c>
      <c r="J15" s="21">
        <v>15</v>
      </c>
      <c r="K15" s="19">
        <f>+M15/J15</f>
        <v>2407749.901333333</v>
      </c>
      <c r="L15" s="19">
        <f>+M15/H15</f>
        <v>1245387.8799999999</v>
      </c>
      <c r="M15" s="20">
        <f>(H15*I15)/30*J15</f>
        <v>36116248.519999996</v>
      </c>
      <c r="N15" s="5"/>
      <c r="O15" s="32"/>
    </row>
    <row r="16" spans="2:15" ht="28.9" customHeight="1" x14ac:dyDescent="0.25">
      <c r="B16" s="4"/>
      <c r="C16" s="18">
        <v>1</v>
      </c>
      <c r="D16" s="39" t="s">
        <v>23</v>
      </c>
      <c r="E16" s="39"/>
      <c r="F16" s="40" t="s">
        <v>24</v>
      </c>
      <c r="G16" s="40"/>
      <c r="H16" s="18">
        <v>5</v>
      </c>
      <c r="I16" s="19">
        <v>2490775.7599999998</v>
      </c>
      <c r="J16" s="21">
        <v>14</v>
      </c>
      <c r="K16" s="19">
        <f>+M16/J16</f>
        <v>415129.29333333328</v>
      </c>
      <c r="L16" s="19">
        <f>+M16/H16</f>
        <v>1162362.0213333331</v>
      </c>
      <c r="M16" s="20">
        <f t="shared" ref="M16:M26" si="0">(H16*I16)/30*J16</f>
        <v>5811810.1066666655</v>
      </c>
      <c r="N16" s="5"/>
    </row>
    <row r="17" spans="2:14" ht="28.9" customHeight="1" x14ac:dyDescent="0.25">
      <c r="B17" s="4"/>
      <c r="C17" s="18">
        <v>1</v>
      </c>
      <c r="D17" s="39" t="s">
        <v>23</v>
      </c>
      <c r="E17" s="39"/>
      <c r="F17" s="40" t="s">
        <v>24</v>
      </c>
      <c r="G17" s="40"/>
      <c r="H17" s="18">
        <v>3</v>
      </c>
      <c r="I17" s="19">
        <v>2490775.7599999998</v>
      </c>
      <c r="J17" s="21">
        <v>13</v>
      </c>
      <c r="K17" s="19">
        <f>+M17/J17</f>
        <v>249077.57599999994</v>
      </c>
      <c r="L17" s="19">
        <f>+M17/H17</f>
        <v>1079336.1626666666</v>
      </c>
      <c r="M17" s="20">
        <f t="shared" si="0"/>
        <v>3238008.4879999994</v>
      </c>
      <c r="N17" s="5"/>
    </row>
    <row r="18" spans="2:14" ht="28.9" customHeight="1" x14ac:dyDescent="0.25">
      <c r="B18" s="4"/>
      <c r="C18" s="18">
        <v>1</v>
      </c>
      <c r="D18" s="39" t="s">
        <v>23</v>
      </c>
      <c r="E18" s="39"/>
      <c r="F18" s="40" t="s">
        <v>24</v>
      </c>
      <c r="G18" s="40"/>
      <c r="H18" s="18">
        <v>3</v>
      </c>
      <c r="I18" s="19">
        <v>2490775.7599999998</v>
      </c>
      <c r="J18" s="21">
        <v>7</v>
      </c>
      <c r="K18" s="19">
        <f t="shared" ref="K18:K21" si="1">+M18/J18</f>
        <v>249077.57599999997</v>
      </c>
      <c r="L18" s="19">
        <f t="shared" ref="L18:L21" si="2">+M18/H18</f>
        <v>581181.01066666667</v>
      </c>
      <c r="M18" s="20">
        <f t="shared" si="0"/>
        <v>1743543.0319999999</v>
      </c>
      <c r="N18" s="5"/>
    </row>
    <row r="19" spans="2:14" ht="28.9" customHeight="1" x14ac:dyDescent="0.25">
      <c r="B19" s="4"/>
      <c r="C19" s="18">
        <v>1</v>
      </c>
      <c r="D19" s="39" t="s">
        <v>23</v>
      </c>
      <c r="E19" s="39"/>
      <c r="F19" s="40" t="s">
        <v>24</v>
      </c>
      <c r="G19" s="40"/>
      <c r="H19" s="18">
        <v>7</v>
      </c>
      <c r="I19" s="19">
        <v>2490775.7599999998</v>
      </c>
      <c r="J19" s="21">
        <v>4</v>
      </c>
      <c r="K19" s="19">
        <f t="shared" si="1"/>
        <v>581181.01066666667</v>
      </c>
      <c r="L19" s="19">
        <f t="shared" si="2"/>
        <v>332103.43466666667</v>
      </c>
      <c r="M19" s="20">
        <f t="shared" si="0"/>
        <v>2324724.0426666667</v>
      </c>
      <c r="N19" s="5"/>
    </row>
    <row r="20" spans="2:14" ht="28.9" customHeight="1" x14ac:dyDescent="0.25">
      <c r="B20" s="4"/>
      <c r="C20" s="18">
        <v>1</v>
      </c>
      <c r="D20" s="39" t="s">
        <v>23</v>
      </c>
      <c r="E20" s="39"/>
      <c r="F20" s="40" t="s">
        <v>24</v>
      </c>
      <c r="G20" s="40"/>
      <c r="H20" s="18">
        <v>2</v>
      </c>
      <c r="I20" s="19">
        <v>2490775.7599999998</v>
      </c>
      <c r="J20" s="21">
        <v>3</v>
      </c>
      <c r="K20" s="19">
        <f t="shared" si="1"/>
        <v>166051.7173333333</v>
      </c>
      <c r="L20" s="19">
        <f t="shared" si="2"/>
        <v>249077.57599999994</v>
      </c>
      <c r="M20" s="20">
        <f t="shared" si="0"/>
        <v>498155.15199999989</v>
      </c>
      <c r="N20" s="5"/>
    </row>
    <row r="21" spans="2:14" ht="28.9" customHeight="1" x14ac:dyDescent="0.25">
      <c r="B21" s="4"/>
      <c r="C21" s="18">
        <v>1</v>
      </c>
      <c r="D21" s="39" t="s">
        <v>23</v>
      </c>
      <c r="E21" s="39"/>
      <c r="F21" s="40" t="s">
        <v>24</v>
      </c>
      <c r="G21" s="40"/>
      <c r="H21" s="18">
        <v>1</v>
      </c>
      <c r="I21" s="19">
        <v>2490775.7599999998</v>
      </c>
      <c r="J21" s="21">
        <v>2</v>
      </c>
      <c r="K21" s="19">
        <f t="shared" si="1"/>
        <v>83025.858666666652</v>
      </c>
      <c r="L21" s="19">
        <f t="shared" si="2"/>
        <v>166051.7173333333</v>
      </c>
      <c r="M21" s="20">
        <f t="shared" si="0"/>
        <v>166051.7173333333</v>
      </c>
      <c r="N21" s="5"/>
    </row>
    <row r="22" spans="2:14" ht="28.9" customHeight="1" x14ac:dyDescent="0.25">
      <c r="B22" s="4"/>
      <c r="C22" s="18">
        <v>2</v>
      </c>
      <c r="D22" s="51" t="s">
        <v>39</v>
      </c>
      <c r="E22" s="52"/>
      <c r="F22" s="49" t="s">
        <v>24</v>
      </c>
      <c r="G22" s="50"/>
      <c r="H22" s="18">
        <v>1</v>
      </c>
      <c r="I22" s="19">
        <v>2490775.7599999998</v>
      </c>
      <c r="J22" s="21">
        <v>15</v>
      </c>
      <c r="K22" s="19">
        <f t="shared" ref="K22:K26" si="3">+M22/J22</f>
        <v>83025.858666666652</v>
      </c>
      <c r="L22" s="19">
        <f t="shared" ref="L22:L26" si="4">+M22/H22</f>
        <v>1245387.8799999999</v>
      </c>
      <c r="M22" s="20">
        <f t="shared" si="0"/>
        <v>1245387.8799999999</v>
      </c>
      <c r="N22" s="5"/>
    </row>
    <row r="23" spans="2:14" ht="28.9" customHeight="1" x14ac:dyDescent="0.25">
      <c r="B23" s="4"/>
      <c r="C23" s="18">
        <v>2</v>
      </c>
      <c r="D23" s="51" t="s">
        <v>39</v>
      </c>
      <c r="E23" s="52"/>
      <c r="F23" s="49" t="s">
        <v>24</v>
      </c>
      <c r="G23" s="50"/>
      <c r="H23" s="18">
        <v>1</v>
      </c>
      <c r="I23" s="19">
        <v>2490775.7599999998</v>
      </c>
      <c r="J23" s="21">
        <v>14</v>
      </c>
      <c r="K23" s="19">
        <f t="shared" si="3"/>
        <v>83025.858666666652</v>
      </c>
      <c r="L23" s="19">
        <f t="shared" si="4"/>
        <v>1162362.0213333331</v>
      </c>
      <c r="M23" s="20">
        <f t="shared" si="0"/>
        <v>1162362.0213333331</v>
      </c>
      <c r="N23" s="5"/>
    </row>
    <row r="24" spans="2:14" ht="28.9" customHeight="1" x14ac:dyDescent="0.25">
      <c r="B24" s="4"/>
      <c r="C24" s="18">
        <v>3</v>
      </c>
      <c r="D24" s="39" t="s">
        <v>40</v>
      </c>
      <c r="E24" s="39"/>
      <c r="F24" s="49" t="s">
        <v>41</v>
      </c>
      <c r="G24" s="50"/>
      <c r="H24" s="18">
        <v>1</v>
      </c>
      <c r="I24" s="19">
        <v>1594095.96</v>
      </c>
      <c r="J24" s="21">
        <v>13</v>
      </c>
      <c r="K24" s="19">
        <f t="shared" si="3"/>
        <v>53136.531999999999</v>
      </c>
      <c r="L24" s="19">
        <f t="shared" si="4"/>
        <v>690774.91599999997</v>
      </c>
      <c r="M24" s="20">
        <f t="shared" si="0"/>
        <v>690774.91599999997</v>
      </c>
      <c r="N24" s="5"/>
    </row>
    <row r="25" spans="2:14" ht="28.9" customHeight="1" x14ac:dyDescent="0.25">
      <c r="B25" s="4"/>
      <c r="C25" s="18">
        <v>3</v>
      </c>
      <c r="D25" s="39" t="s">
        <v>40</v>
      </c>
      <c r="E25" s="39"/>
      <c r="F25" s="49" t="s">
        <v>41</v>
      </c>
      <c r="G25" s="50"/>
      <c r="H25" s="18">
        <v>3</v>
      </c>
      <c r="I25" s="19">
        <v>1594095.96</v>
      </c>
      <c r="J25" s="21">
        <v>4</v>
      </c>
      <c r="K25" s="19">
        <f t="shared" si="3"/>
        <v>159409.59599999999</v>
      </c>
      <c r="L25" s="19">
        <f t="shared" si="4"/>
        <v>212546.128</v>
      </c>
      <c r="M25" s="20">
        <f t="shared" si="0"/>
        <v>637638.38399999996</v>
      </c>
      <c r="N25" s="5"/>
    </row>
    <row r="26" spans="2:14" ht="28.5" customHeight="1" x14ac:dyDescent="0.25">
      <c r="B26" s="4"/>
      <c r="C26" s="18">
        <v>3</v>
      </c>
      <c r="D26" s="39" t="s">
        <v>40</v>
      </c>
      <c r="E26" s="39"/>
      <c r="F26" s="49" t="s">
        <v>41</v>
      </c>
      <c r="G26" s="50"/>
      <c r="H26" s="18">
        <v>3</v>
      </c>
      <c r="I26" s="19">
        <v>1594095.96</v>
      </c>
      <c r="J26" s="21">
        <v>3</v>
      </c>
      <c r="K26" s="19">
        <f t="shared" si="3"/>
        <v>159409.59599999999</v>
      </c>
      <c r="L26" s="19">
        <f t="shared" si="4"/>
        <v>159409.59599999999</v>
      </c>
      <c r="M26" s="20">
        <f t="shared" si="0"/>
        <v>478228.78799999994</v>
      </c>
      <c r="N26" s="5"/>
    </row>
    <row r="27" spans="2:14" x14ac:dyDescent="0.25">
      <c r="B27" s="4"/>
      <c r="C27" s="18"/>
      <c r="D27" s="40"/>
      <c r="E27" s="40"/>
      <c r="F27" s="40"/>
      <c r="G27" s="40"/>
      <c r="H27" s="18"/>
      <c r="I27" s="21"/>
      <c r="J27" s="21"/>
      <c r="K27" s="21"/>
      <c r="L27" s="21"/>
      <c r="M27" s="21">
        <f>+H27*I27</f>
        <v>0</v>
      </c>
      <c r="N27" s="5"/>
    </row>
    <row r="28" spans="2:14" x14ac:dyDescent="0.25">
      <c r="B28" s="4"/>
      <c r="C28" s="18"/>
      <c r="D28" s="40"/>
      <c r="E28" s="40"/>
      <c r="F28" s="40"/>
      <c r="G28" s="40"/>
      <c r="H28" s="18"/>
      <c r="I28" s="22"/>
      <c r="J28" s="22"/>
      <c r="K28" s="22"/>
      <c r="L28" s="22"/>
      <c r="M28" s="22"/>
      <c r="N28" s="5"/>
    </row>
    <row r="29" spans="2:14" x14ac:dyDescent="0.25">
      <c r="B29" s="4"/>
      <c r="C29" s="18"/>
      <c r="D29" s="40"/>
      <c r="E29" s="40"/>
      <c r="F29" s="40"/>
      <c r="G29" s="40"/>
      <c r="H29" s="18"/>
      <c r="I29" s="22"/>
      <c r="J29" s="22"/>
      <c r="K29" s="22"/>
      <c r="L29" s="22"/>
      <c r="M29" s="22"/>
      <c r="N29" s="5"/>
    </row>
    <row r="30" spans="2:14" x14ac:dyDescent="0.25">
      <c r="B30" s="4"/>
      <c r="C30" s="18"/>
      <c r="D30" s="40"/>
      <c r="E30" s="40"/>
      <c r="F30" s="40"/>
      <c r="G30" s="40"/>
      <c r="H30" s="18"/>
      <c r="I30" s="22"/>
      <c r="J30" s="22"/>
      <c r="K30" s="22"/>
      <c r="L30" s="22"/>
      <c r="M30" s="22"/>
      <c r="N30" s="5"/>
    </row>
    <row r="31" spans="2:14" x14ac:dyDescent="0.25">
      <c r="B31" s="4"/>
      <c r="C31" s="18"/>
      <c r="D31" s="40"/>
      <c r="E31" s="40"/>
      <c r="F31" s="40"/>
      <c r="G31" s="40"/>
      <c r="H31" s="18"/>
      <c r="I31" s="22"/>
      <c r="J31" s="22"/>
      <c r="K31" s="22"/>
      <c r="L31" s="22"/>
      <c r="M31" s="22"/>
      <c r="N31" s="5"/>
    </row>
    <row r="32" spans="2:14" x14ac:dyDescent="0.25">
      <c r="B32" s="4"/>
      <c r="M32" s="23"/>
      <c r="N32" s="5"/>
    </row>
    <row r="33" spans="1:14" x14ac:dyDescent="0.25">
      <c r="B33" s="4"/>
      <c r="C33" t="s">
        <v>25</v>
      </c>
      <c r="J33" s="31"/>
      <c r="K33" s="37" t="s">
        <v>26</v>
      </c>
      <c r="L33" s="38"/>
      <c r="M33" s="24">
        <f>+SUM(M15:M32)</f>
        <v>54112933.048</v>
      </c>
      <c r="N33" s="5"/>
    </row>
    <row r="34" spans="1:14" x14ac:dyDescent="0.25">
      <c r="B34" s="4"/>
      <c r="J34" s="9"/>
      <c r="K34" s="35" t="s">
        <v>27</v>
      </c>
      <c r="L34" s="36"/>
      <c r="M34" s="25">
        <f>+M33*10%</f>
        <v>5411293.3048</v>
      </c>
      <c r="N34" s="5"/>
    </row>
    <row r="35" spans="1:14" x14ac:dyDescent="0.25">
      <c r="B35" s="4"/>
      <c r="J35" s="9"/>
      <c r="K35" s="35" t="s">
        <v>28</v>
      </c>
      <c r="L35" s="36"/>
      <c r="M35" s="25">
        <f>+M34*19%</f>
        <v>1028145.727912</v>
      </c>
      <c r="N35" s="5"/>
    </row>
    <row r="36" spans="1:14" x14ac:dyDescent="0.25">
      <c r="B36" s="4"/>
      <c r="C36" t="s">
        <v>29</v>
      </c>
      <c r="J36" s="14"/>
      <c r="K36" s="33" t="s">
        <v>30</v>
      </c>
      <c r="L36" s="34"/>
      <c r="M36" s="26">
        <f>+M33+M34+M35</f>
        <v>60552372.080711998</v>
      </c>
      <c r="N36" s="5"/>
    </row>
    <row r="37" spans="1:14" x14ac:dyDescent="0.25">
      <c r="B37" s="4"/>
      <c r="I37" s="27"/>
      <c r="J37" s="27"/>
      <c r="K37" s="27"/>
      <c r="L37" s="27"/>
      <c r="N37" s="5"/>
    </row>
    <row r="38" spans="1:14" x14ac:dyDescent="0.25">
      <c r="B38" s="4"/>
      <c r="N38" s="5"/>
    </row>
    <row r="39" spans="1:14" x14ac:dyDescent="0.25">
      <c r="B39" s="4"/>
      <c r="C39" t="s">
        <v>31</v>
      </c>
      <c r="N39" s="5"/>
    </row>
    <row r="40" spans="1:14" x14ac:dyDescent="0.25">
      <c r="B40" s="4"/>
      <c r="N40" s="5"/>
    </row>
    <row r="41" spans="1:14" x14ac:dyDescent="0.25">
      <c r="B41" s="4"/>
      <c r="N41" s="5"/>
    </row>
    <row r="42" spans="1:14" x14ac:dyDescent="0.25">
      <c r="B42" s="4"/>
      <c r="C42" t="s">
        <v>32</v>
      </c>
      <c r="E42" s="28" t="s">
        <v>33</v>
      </c>
      <c r="F42">
        <v>2024</v>
      </c>
      <c r="N42" s="5"/>
    </row>
    <row r="43" spans="1:14" x14ac:dyDescent="0.25">
      <c r="B43" s="4"/>
      <c r="N43" s="5"/>
    </row>
    <row r="44" spans="1:14" x14ac:dyDescent="0.25">
      <c r="B44" s="4"/>
      <c r="C44" t="s">
        <v>34</v>
      </c>
      <c r="E44" s="29">
        <v>138914</v>
      </c>
      <c r="N44" s="5"/>
    </row>
    <row r="45" spans="1:14" x14ac:dyDescent="0.25">
      <c r="B45" s="4"/>
      <c r="E45" s="29" t="s">
        <v>38</v>
      </c>
      <c r="N45" s="5"/>
    </row>
    <row r="46" spans="1:14" x14ac:dyDescent="0.25">
      <c r="B46" s="4"/>
      <c r="N46" s="5"/>
    </row>
    <row r="47" spans="1:14" x14ac:dyDescent="0.25">
      <c r="A47" s="5"/>
      <c r="B47" s="4"/>
      <c r="N47" s="5"/>
    </row>
    <row r="48" spans="1:14" x14ac:dyDescent="0.25">
      <c r="A48" s="5"/>
      <c r="B48" s="4"/>
      <c r="N48" s="5"/>
    </row>
    <row r="49" spans="1:14" x14ac:dyDescent="0.25">
      <c r="A49" s="5"/>
      <c r="B49" s="4"/>
      <c r="N49" s="5"/>
    </row>
    <row r="50" spans="1:14" x14ac:dyDescent="0.25">
      <c r="A50" s="5"/>
      <c r="B50" s="4"/>
      <c r="N50" s="5"/>
    </row>
    <row r="51" spans="1:14" x14ac:dyDescent="0.25">
      <c r="A51" s="5"/>
      <c r="B51" s="4"/>
      <c r="N51" s="5"/>
    </row>
    <row r="52" spans="1:14" x14ac:dyDescent="0.25">
      <c r="A52" s="5"/>
      <c r="B52" s="4"/>
      <c r="N52" s="5"/>
    </row>
    <row r="53" spans="1:14" x14ac:dyDescent="0.25">
      <c r="A53" s="5"/>
      <c r="B53" s="4"/>
      <c r="N53" s="5"/>
    </row>
    <row r="54" spans="1:14" x14ac:dyDescent="0.25">
      <c r="A54" s="5"/>
      <c r="B54" s="4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5"/>
    </row>
    <row r="55" spans="1:14" x14ac:dyDescent="0.25">
      <c r="A55" s="5"/>
      <c r="B55" s="4"/>
      <c r="N55" s="5"/>
    </row>
    <row r="56" spans="1:14" x14ac:dyDescent="0.25">
      <c r="A56" s="5"/>
      <c r="B56" s="30"/>
      <c r="N56" s="15"/>
    </row>
  </sheetData>
  <mergeCells count="51">
    <mergeCell ref="D31:E31"/>
    <mergeCell ref="F31:G31"/>
    <mergeCell ref="D28:E28"/>
    <mergeCell ref="F28:G28"/>
    <mergeCell ref="D29:E29"/>
    <mergeCell ref="F29:G29"/>
    <mergeCell ref="D30:E30"/>
    <mergeCell ref="F30:G30"/>
    <mergeCell ref="D14:E14"/>
    <mergeCell ref="F14:G14"/>
    <mergeCell ref="D15:E15"/>
    <mergeCell ref="F15:G15"/>
    <mergeCell ref="D24:E24"/>
    <mergeCell ref="F24:G24"/>
    <mergeCell ref="D17:E17"/>
    <mergeCell ref="F17:G17"/>
    <mergeCell ref="D23:E23"/>
    <mergeCell ref="F23:G23"/>
    <mergeCell ref="D18:E18"/>
    <mergeCell ref="F18:G18"/>
    <mergeCell ref="D16:E16"/>
    <mergeCell ref="F16:G16"/>
    <mergeCell ref="D22:E22"/>
    <mergeCell ref="F22:G22"/>
    <mergeCell ref="E6:F6"/>
    <mergeCell ref="I12:L12"/>
    <mergeCell ref="I11:L11"/>
    <mergeCell ref="I10:L10"/>
    <mergeCell ref="E3:F3"/>
    <mergeCell ref="I3:M3"/>
    <mergeCell ref="E4:F4"/>
    <mergeCell ref="I4:M4"/>
    <mergeCell ref="E5:F5"/>
    <mergeCell ref="E7:F7"/>
    <mergeCell ref="I9:M9"/>
    <mergeCell ref="K36:L36"/>
    <mergeCell ref="K35:L35"/>
    <mergeCell ref="K34:L34"/>
    <mergeCell ref="K33:L33"/>
    <mergeCell ref="D19:E19"/>
    <mergeCell ref="F19:G19"/>
    <mergeCell ref="D20:E20"/>
    <mergeCell ref="F20:G20"/>
    <mergeCell ref="D21:E21"/>
    <mergeCell ref="F21:G21"/>
    <mergeCell ref="D25:E25"/>
    <mergeCell ref="F25:G25"/>
    <mergeCell ref="D26:E26"/>
    <mergeCell ref="F26:G26"/>
    <mergeCell ref="D27:E27"/>
    <mergeCell ref="F27:G27"/>
  </mergeCells>
  <hyperlinks>
    <hyperlink ref="E7" r:id="rId1" xr:uid="{AD320310-5F95-43F8-9925-E8F31CB497A3}"/>
  </hyperlinks>
  <pageMargins left="0.25" right="0.25" top="0.75" bottom="0.75" header="0.3" footer="0.3"/>
  <pageSetup scale="5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RAMA TUNJA</vt:lpstr>
      <vt:lpstr>'RAMA TUNJA'!Área_de_impresión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2025-02-06T16:07:07Z</cp:lastPrinted>
  <dcterms:created xsi:type="dcterms:W3CDTF">2025-01-28T14:55:52Z</dcterms:created>
  <dcterms:modified xsi:type="dcterms:W3CDTF">2025-02-06T16:09:02Z</dcterms:modified>
</cp:coreProperties>
</file>