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defaultThemeVersion="124226"/>
  <mc:AlternateContent xmlns:mc="http://schemas.openxmlformats.org/markup-compatibility/2006">
    <mc:Choice Requires="x15">
      <x15ac:absPath xmlns:x15ac="http://schemas.microsoft.com/office/spreadsheetml/2010/11/ac" url="D:\TRABAJO EN CASA\PAGOS 2021\YUBARTA 70513\"/>
    </mc:Choice>
  </mc:AlternateContent>
  <xr:revisionPtr revIDLastSave="0" documentId="13_ncr:1_{F49B7558-E494-4783-902F-2F2888F84CEA}" xr6:coauthVersionLast="36" xr6:coauthVersionMax="36" xr10:uidLastSave="{00000000-0000-0000-0000-000000000000}"/>
  <bookViews>
    <workbookView xWindow="552" yWindow="72" windowWidth="11652" windowHeight="4548" activeTab="1" xr2:uid="{00000000-000D-0000-FFFF-FFFF00000000}"/>
  </bookViews>
  <sheets>
    <sheet name="DATOS" sheetId="2" r:id="rId1"/>
    <sheet name="FORMATO" sheetId="1" r:id="rId2"/>
    <sheet name="Hoja3" sheetId="3" r:id="rId3"/>
  </sheets>
  <definedNames>
    <definedName name="_xlnm.Print_Area" localSheetId="1">FORMATO!$A$1:$L$102</definedName>
  </definedNames>
  <calcPr calcId="191029"/>
</workbook>
</file>

<file path=xl/calcChain.xml><?xml version="1.0" encoding="utf-8"?>
<calcChain xmlns="http://schemas.openxmlformats.org/spreadsheetml/2006/main">
  <c r="C37" i="1" l="1"/>
  <c r="E37" i="1"/>
  <c r="B37" i="1"/>
  <c r="A37" i="1"/>
  <c r="C8" i="1"/>
  <c r="A19" i="1" l="1"/>
  <c r="E77" i="1"/>
  <c r="E56" i="1" l="1"/>
  <c r="J56" i="1" l="1"/>
  <c r="H56" i="1"/>
  <c r="G56" i="1"/>
  <c r="A74" i="1"/>
  <c r="E74" i="1" s="1"/>
  <c r="J74" i="1"/>
  <c r="H77" i="1"/>
  <c r="C19" i="1" l="1"/>
  <c r="G19" i="1" l="1"/>
  <c r="B98" i="1" l="1"/>
  <c r="E34" i="1" l="1"/>
  <c r="B97" i="1" l="1"/>
  <c r="E66" i="1" l="1"/>
  <c r="E67" i="1" s="1"/>
  <c r="N56" i="1"/>
  <c r="E57" i="1"/>
  <c r="E58" i="1" s="1"/>
  <c r="C56" i="1"/>
  <c r="C48" i="1"/>
  <c r="A8" i="1"/>
  <c r="J55" i="1"/>
  <c r="H55" i="1"/>
  <c r="G55" i="1"/>
  <c r="C57" i="1" l="1"/>
  <c r="C58" i="1" s="1"/>
  <c r="E68" i="1"/>
  <c r="C66" i="1"/>
  <c r="K77" i="1" s="1"/>
  <c r="C67" i="1" l="1"/>
  <c r="C68" i="1" s="1"/>
</calcChain>
</file>

<file path=xl/sharedStrings.xml><?xml version="1.0" encoding="utf-8"?>
<sst xmlns="http://schemas.openxmlformats.org/spreadsheetml/2006/main" count="124" uniqueCount="96">
  <si>
    <t>INFORME SUPERVISIÓN Y/INTERVENTORIA</t>
  </si>
  <si>
    <t>DATOS DEL INFORME</t>
  </si>
  <si>
    <t>Fecha de Presentación</t>
  </si>
  <si>
    <t>Periodo del Informe</t>
  </si>
  <si>
    <t>Nombre del Contratista</t>
  </si>
  <si>
    <t>Nombre del Supervisor</t>
  </si>
  <si>
    <t>DATOS DEL CONTRATO Y/O CONVENIO</t>
  </si>
  <si>
    <t>Contrato No.</t>
  </si>
  <si>
    <t>Tipo</t>
  </si>
  <si>
    <t>Convenio No.</t>
  </si>
  <si>
    <t>Interadministrativo</t>
  </si>
  <si>
    <t>Rubro a proyecto</t>
  </si>
  <si>
    <t>Vigencia</t>
  </si>
  <si>
    <t>CDP No.</t>
  </si>
  <si>
    <t>Fecha de CDP</t>
  </si>
  <si>
    <t>Valor</t>
  </si>
  <si>
    <t>Valor Inicial del contrato</t>
  </si>
  <si>
    <t>Valor total</t>
  </si>
  <si>
    <t>Fecha de</t>
  </si>
  <si>
    <t>Plazo</t>
  </si>
  <si>
    <t>Requisitos para el perfeccionamiento</t>
  </si>
  <si>
    <t>No. Registro presupuestal</t>
  </si>
  <si>
    <t>Fecha registro Presupuestal</t>
  </si>
  <si>
    <t>Fecha de suscripción</t>
  </si>
  <si>
    <t>Modificaciones del contrato</t>
  </si>
  <si>
    <t>Prorroga</t>
  </si>
  <si>
    <t>Numero</t>
  </si>
  <si>
    <t>Fecha</t>
  </si>
  <si>
    <t>Tiempo</t>
  </si>
  <si>
    <t>Valor Total del Contrato y/o convenio</t>
  </si>
  <si>
    <t>Pagos</t>
  </si>
  <si>
    <t>% pagado</t>
  </si>
  <si>
    <t>%</t>
  </si>
  <si>
    <t>Valor neto</t>
  </si>
  <si>
    <t>Soporte</t>
  </si>
  <si>
    <t>EJECUCIÓN DE ACTIVIDADES FRENTE  A LAS OBLIGACIONES DURANTE EL PERIODO REPORTADO</t>
  </si>
  <si>
    <t>Obligaciones Contractuales</t>
  </si>
  <si>
    <t>Actividades Realizadas</t>
  </si>
  <si>
    <t>Soportes</t>
  </si>
  <si>
    <t>Productos a entregar</t>
  </si>
  <si>
    <t>Productos entregados</t>
  </si>
  <si>
    <t>% de ejecución</t>
  </si>
  <si>
    <t>Gestiòn de avance (diligenciar en el caso de que el informe no este asociado a un entregable durante el periodo reportado)</t>
  </si>
  <si>
    <t>Causas</t>
  </si>
  <si>
    <t>Resultados</t>
  </si>
  <si>
    <t>OBSERVACIONES Y RECOMENDACIONES</t>
  </si>
  <si>
    <t>SUSCRIPCIÒN DEL INFORME</t>
  </si>
  <si>
    <t>Contratista</t>
  </si>
  <si>
    <t>Nombre</t>
  </si>
  <si>
    <t>Cargo</t>
  </si>
  <si>
    <t>Firma</t>
  </si>
  <si>
    <t>Supervisor</t>
  </si>
  <si>
    <t>Original: expediente del contrato</t>
  </si>
  <si>
    <t>Copias: supervisor del contrato y asistencia legal</t>
  </si>
  <si>
    <t>%  anticipo:</t>
  </si>
  <si>
    <t>Forma pago</t>
  </si>
  <si>
    <t>DIRECCIÓN EJECUTIVA SECCIONAL DE ADMINISTRACIÓN JUDICIAL MANIZALES</t>
  </si>
  <si>
    <t>NA</t>
  </si>
  <si>
    <t>Póliza No.</t>
  </si>
  <si>
    <t>Tema de aclaración o alcance</t>
  </si>
  <si>
    <t>Adición</t>
  </si>
  <si>
    <t>Otro Sí</t>
  </si>
  <si>
    <t>Información financiera</t>
  </si>
  <si>
    <t>Amortización</t>
  </si>
  <si>
    <t>Para el caso de convenios interadministrativos y otros se deberá anexar todos los soportes adicionales solicitados por el supervisor  y/interventor (facturas, comprobantes de pago de rendimientos de acuerdo con el formato del Grupo de Contabilidad)</t>
  </si>
  <si>
    <t>Gestión de avance (diligenciar en el caso de que el informe no este asociado a un entregable durante el periodo reportado)</t>
  </si>
  <si>
    <t>Dificultades técnicas, administrativas y financieras para la ejecución del objeto contractual</t>
  </si>
  <si>
    <t>Alternativas de solución</t>
  </si>
  <si>
    <t>Fecha de solución</t>
  </si>
  <si>
    <t>Gestión</t>
  </si>
  <si>
    <t>Fecha de iniciación</t>
  </si>
  <si>
    <t>Fecha de Terminación</t>
  </si>
  <si>
    <t>cargo Supervisor</t>
  </si>
  <si>
    <t>Prestación de Servicios</t>
  </si>
  <si>
    <t>Fecha de Firma</t>
  </si>
  <si>
    <t>Gloria Isabel Orozco</t>
  </si>
  <si>
    <t>A-02-02-01-002-008</t>
  </si>
  <si>
    <t>Asistente Administrativa</t>
  </si>
  <si>
    <t>GLORIA ISABEL OROZCO</t>
  </si>
  <si>
    <t>Ejecutado</t>
  </si>
  <si>
    <t>Disponible</t>
  </si>
  <si>
    <t>Total</t>
  </si>
  <si>
    <t>Pendiente Por Pago</t>
  </si>
  <si>
    <t>Se adjunta la siguiente Factura o Cuenta de Cobro para tramitar el respectivo Pago</t>
  </si>
  <si>
    <t>Nro Factura o Fecha Cuenta de Cobro</t>
  </si>
  <si>
    <t>Los valores que aparecen a contiuación  tiene validez UNICAMENTE después que se haya realizado el Pago al Contratista</t>
  </si>
  <si>
    <t xml:space="preserve">Ejecutado </t>
  </si>
  <si>
    <t>YUBARTA SAS</t>
  </si>
  <si>
    <t>ORDEN DE COMPRA 70513</t>
  </si>
  <si>
    <t>2 juegos de camisa chaqueta y jean</t>
  </si>
  <si>
    <t>SEGUNDO CUATRIMESTRE</t>
  </si>
  <si>
    <t>Factura FEL-821  Dotación de vestuario para caballero,  para los siguientes servidores Judiciales: Carlos Alberto Rodriguez, Carlos Felipe Murillo y certificado paz y salvo de seguridad social y parafiscales</t>
  </si>
  <si>
    <t>FEL821</t>
  </si>
  <si>
    <t>Transferencia</t>
  </si>
  <si>
    <t>El contratista envía catálogo de vestuario el cual es distribuido a cada uno de los servidores para que realicen la respectiva escogencia del mismo.  
Desde el punto de vista financiero no se tiene ningún valor penidente de pago.
El contratista ha cumplido satisfactoriamente con lo pactado en  la orden de compra.</t>
  </si>
  <si>
    <t>Dotación de vestuario para caballero a que tienen derecho los empleados de la Dirección Ejecutiva Seccional de Administración Judicial de Manizales – Caldas.  Se recibe la dotación a entera satisfacción.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</si>
</sst>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 #,##0.00_);_(&quot;$&quot;\ * \(#,##0.00\);_(&quot;$&quot;\ * &quot;-&quot;??_);_(@_)"/>
    <numFmt numFmtId="165" formatCode="_(* #,##0.00_);_(* \(#,##0.00\);_(* &quot;-&quot;??_);_(@_)"/>
    <numFmt numFmtId="166" formatCode="_-&quot;$&quot;* #,##0.00_-;\-&quot;$&quot;* #,##0.00_-;_-&quot;$&quot;* &quot;-&quot;??_-;_-@_-"/>
    <numFmt numFmtId="167" formatCode="_(* #,##0_);_(* \(#,##0\);_(* &quot;-&quot;??_);_(@_)"/>
    <numFmt numFmtId="168" formatCode="_-&quot;$&quot;* #,##0_-;\-&quot;$&quot;* #,##0_-;_-&quot;$&quot;* &quot;-&quot;??_-;_-@_-"/>
    <numFmt numFmtId="169" formatCode="#,##0\ _€"/>
  </numFmts>
  <fonts count="12" x14ac:knownFonts="1">
    <font>
      <sz val="11"/>
      <color theme="1"/>
      <name val="Calibri"/>
      <family val="2"/>
      <scheme val="minor"/>
    </font>
    <font>
      <sz val="9"/>
      <color theme="1"/>
      <name val="Calibri"/>
      <family val="2"/>
      <scheme val="minor"/>
    </font>
    <font>
      <sz val="11"/>
      <color theme="1"/>
      <name val="Calibri"/>
      <family val="2"/>
      <scheme val="minor"/>
    </font>
    <font>
      <b/>
      <sz val="11"/>
      <color theme="1"/>
      <name val="Calibri"/>
      <family val="2"/>
      <scheme val="minor"/>
    </font>
    <font>
      <b/>
      <sz val="9"/>
      <color theme="1"/>
      <name val="Calibri"/>
      <family val="2"/>
      <scheme val="minor"/>
    </font>
    <font>
      <sz val="10"/>
      <name val="Arial"/>
      <family val="2"/>
    </font>
    <font>
      <sz val="8"/>
      <color theme="1"/>
      <name val="Calibri"/>
      <family val="2"/>
      <scheme val="minor"/>
    </font>
    <font>
      <sz val="7"/>
      <color theme="1"/>
      <name val="Calibri"/>
      <family val="2"/>
      <scheme val="minor"/>
    </font>
    <font>
      <sz val="11"/>
      <color theme="1"/>
      <name val="Arial"/>
      <family val="2"/>
    </font>
    <font>
      <b/>
      <sz val="12"/>
      <color theme="1"/>
      <name val="Calibri"/>
      <family val="2"/>
      <scheme val="minor"/>
    </font>
    <font>
      <sz val="9"/>
      <name val="Calibri"/>
      <family val="2"/>
      <scheme val="minor"/>
    </font>
    <font>
      <sz val="11"/>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249977111117893"/>
        <bgColor indexed="64"/>
      </patternFill>
    </fill>
    <fill>
      <patternFill patternType="solid">
        <fgColor rgb="FFFFC0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166"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cellStyleXfs>
  <cellXfs count="176">
    <xf numFmtId="0" fontId="0" fillId="0" borderId="0" xfId="0"/>
    <xf numFmtId="0" fontId="1" fillId="0" borderId="0" xfId="0" applyFont="1"/>
    <xf numFmtId="0" fontId="1" fillId="0" borderId="0" xfId="0" applyFont="1" applyAlignment="1">
      <alignment vertical="center" wrapText="1"/>
    </xf>
    <xf numFmtId="0" fontId="1" fillId="0" borderId="1" xfId="0" applyFont="1" applyBorder="1"/>
    <xf numFmtId="0" fontId="1" fillId="0" borderId="1" xfId="0" applyFont="1" applyBorder="1" applyAlignment="1">
      <alignment vertical="center"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0" xfId="0" applyFont="1" applyFill="1"/>
    <xf numFmtId="0" fontId="4" fillId="0" borderId="0" xfId="0" applyFont="1"/>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1" fillId="0" borderId="0" xfId="0" applyFont="1" applyBorder="1"/>
    <xf numFmtId="0" fontId="1" fillId="0" borderId="10" xfId="0" applyFont="1" applyBorder="1"/>
    <xf numFmtId="0" fontId="1" fillId="0" borderId="11" xfId="0" applyFont="1" applyBorder="1"/>
    <xf numFmtId="0" fontId="1" fillId="0" borderId="12" xfId="0" applyFont="1" applyBorder="1"/>
    <xf numFmtId="0" fontId="1" fillId="0" borderId="0" xfId="0" applyFont="1" applyAlignment="1">
      <alignment horizontal="center" vertical="center" wrapText="1"/>
    </xf>
    <xf numFmtId="0" fontId="1" fillId="0" borderId="0" xfId="0" applyFont="1" applyBorder="1" applyAlignment="1">
      <alignment horizontal="center" vertical="center" wrapText="1"/>
    </xf>
    <xf numFmtId="0" fontId="4" fillId="0" borderId="1" xfId="0" applyFont="1" applyBorder="1" applyAlignment="1">
      <alignment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0" fillId="0" borderId="0" xfId="0" applyBorder="1"/>
    <xf numFmtId="0" fontId="4" fillId="0" borderId="1" xfId="0" applyFont="1" applyBorder="1"/>
    <xf numFmtId="9" fontId="4" fillId="0" borderId="1" xfId="2" applyFont="1" applyBorder="1" applyAlignment="1">
      <alignment vertical="center" wrapText="1"/>
    </xf>
    <xf numFmtId="0" fontId="1" fillId="3" borderId="0" xfId="0" applyFont="1" applyFill="1"/>
    <xf numFmtId="0" fontId="1" fillId="0" borderId="3" xfId="0" applyFont="1" applyBorder="1"/>
    <xf numFmtId="0" fontId="1" fillId="2" borderId="4" xfId="0" applyFont="1" applyFill="1" applyBorder="1" applyAlignment="1"/>
    <xf numFmtId="0" fontId="5" fillId="0" borderId="13" xfId="0" applyFont="1" applyBorder="1" applyAlignment="1">
      <alignment horizontal="left" vertical="center" wrapText="1"/>
    </xf>
    <xf numFmtId="0" fontId="0" fillId="0" borderId="0" xfId="0" applyAlignment="1">
      <alignment horizontal="left"/>
    </xf>
    <xf numFmtId="14" fontId="4" fillId="0" borderId="1" xfId="0" applyNumberFormat="1" applyFont="1" applyBorder="1" applyAlignment="1">
      <alignment horizontal="center" vertical="center" wrapText="1"/>
    </xf>
    <xf numFmtId="0" fontId="0" fillId="0" borderId="0" xfId="0" applyAlignment="1">
      <alignment horizontal="center"/>
    </xf>
    <xf numFmtId="0" fontId="5" fillId="2" borderId="13" xfId="0" applyFont="1" applyFill="1" applyBorder="1" applyAlignment="1">
      <alignment horizontal="left" vertical="center" wrapText="1"/>
    </xf>
    <xf numFmtId="0" fontId="8" fillId="4" borderId="1" xfId="0" applyFont="1" applyFill="1" applyBorder="1" applyAlignment="1">
      <alignment horizontal="left" vertical="center" wrapText="1"/>
    </xf>
    <xf numFmtId="0" fontId="1" fillId="0" borderId="0" xfId="0" applyFont="1" applyFill="1" applyAlignment="1">
      <alignment vertical="top" wrapText="1"/>
    </xf>
    <xf numFmtId="0" fontId="1" fillId="0" borderId="0" xfId="0" applyFont="1" applyAlignment="1">
      <alignment vertical="top" wrapText="1"/>
    </xf>
    <xf numFmtId="167" fontId="1" fillId="0" borderId="2" xfId="3" applyNumberFormat="1" applyFont="1" applyFill="1" applyBorder="1" applyAlignment="1">
      <alignment horizontal="center" vertical="center" wrapText="1"/>
    </xf>
    <xf numFmtId="0" fontId="7" fillId="0" borderId="1" xfId="0" applyFont="1" applyFill="1" applyBorder="1"/>
    <xf numFmtId="0" fontId="1" fillId="0" borderId="1" xfId="0" applyFont="1" applyFill="1" applyBorder="1" applyAlignment="1">
      <alignment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0" xfId="0" applyFont="1" applyFill="1" applyAlignment="1">
      <alignment vertical="center" wrapText="1"/>
    </xf>
    <xf numFmtId="14" fontId="6" fillId="0" borderId="1" xfId="0" applyNumberFormat="1" applyFont="1" applyFill="1" applyBorder="1"/>
    <xf numFmtId="0" fontId="7" fillId="0" borderId="1" xfId="0" applyFont="1" applyFill="1" applyBorder="1" applyAlignment="1">
      <alignment vertical="center" wrapText="1"/>
    </xf>
    <xf numFmtId="10" fontId="0" fillId="0" borderId="2" xfId="2" applyNumberFormat="1" applyFont="1" applyFill="1" applyBorder="1" applyAlignment="1">
      <alignment horizontal="center"/>
    </xf>
    <xf numFmtId="10" fontId="0" fillId="0" borderId="4" xfId="2" applyNumberFormat="1" applyFont="1" applyFill="1" applyBorder="1" applyAlignment="1">
      <alignment horizontal="center"/>
    </xf>
    <xf numFmtId="167" fontId="1" fillId="0" borderId="4" xfId="3" applyNumberFormat="1" applyFont="1" applyFill="1" applyBorder="1" applyAlignment="1">
      <alignment horizontal="center" vertical="center" wrapText="1"/>
    </xf>
    <xf numFmtId="0" fontId="1" fillId="0" borderId="4" xfId="0" applyFont="1" applyBorder="1" applyAlignment="1">
      <alignment vertical="center" wrapText="1"/>
    </xf>
    <xf numFmtId="0" fontId="1" fillId="0" borderId="4" xfId="0" applyFont="1" applyFill="1" applyBorder="1" applyAlignment="1">
      <alignment vertical="center" wrapText="1"/>
    </xf>
    <xf numFmtId="14" fontId="6" fillId="0" borderId="14" xfId="0" applyNumberFormat="1" applyFont="1" applyFill="1" applyBorder="1"/>
    <xf numFmtId="0" fontId="7" fillId="0" borderId="14" xfId="0" applyFont="1" applyFill="1" applyBorder="1"/>
    <xf numFmtId="14" fontId="1" fillId="0" borderId="1" xfId="0" applyNumberFormat="1" applyFont="1" applyFill="1" applyBorder="1"/>
    <xf numFmtId="165" fontId="1" fillId="0" borderId="1" xfId="3" applyFont="1" applyBorder="1"/>
    <xf numFmtId="0" fontId="1" fillId="6" borderId="0" xfId="0" applyFont="1" applyFill="1" applyAlignment="1">
      <alignment vertical="center" wrapText="1"/>
    </xf>
    <xf numFmtId="167" fontId="1" fillId="6" borderId="0" xfId="0" applyNumberFormat="1" applyFont="1" applyFill="1" applyAlignment="1">
      <alignment vertical="center" wrapText="1"/>
    </xf>
    <xf numFmtId="10" fontId="1" fillId="6" borderId="0" xfId="2" applyNumberFormat="1" applyFont="1" applyFill="1" applyAlignment="1">
      <alignment vertical="center" wrapText="1"/>
    </xf>
    <xf numFmtId="164" fontId="4" fillId="6" borderId="0" xfId="0" applyNumberFormat="1" applyFont="1" applyFill="1" applyAlignment="1">
      <alignment vertical="center" wrapText="1"/>
    </xf>
    <xf numFmtId="0" fontId="4" fillId="6" borderId="0" xfId="0" applyFont="1" applyFill="1" applyAlignment="1">
      <alignment vertical="center" wrapText="1"/>
    </xf>
    <xf numFmtId="14" fontId="0" fillId="7" borderId="0" xfId="0" applyNumberFormat="1" applyFill="1" applyBorder="1"/>
    <xf numFmtId="0" fontId="0" fillId="7" borderId="0" xfId="0" applyFill="1" applyBorder="1"/>
    <xf numFmtId="167" fontId="1" fillId="0" borderId="2" xfId="3" applyNumberFormat="1" applyFont="1" applyBorder="1" applyAlignment="1">
      <alignment horizontal="center" vertical="center" wrapText="1"/>
    </xf>
    <xf numFmtId="0" fontId="4" fillId="0" borderId="1" xfId="0" applyFont="1" applyBorder="1" applyAlignment="1">
      <alignment horizontal="center" vertical="center" wrapText="1"/>
    </xf>
    <xf numFmtId="1" fontId="3" fillId="2"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14" fontId="10" fillId="8" borderId="0" xfId="0" applyNumberFormat="1" applyFont="1" applyFill="1" applyBorder="1"/>
    <xf numFmtId="0" fontId="10" fillId="8" borderId="0" xfId="0" applyFont="1" applyFill="1" applyBorder="1"/>
    <xf numFmtId="167" fontId="10" fillId="8" borderId="0" xfId="3" applyNumberFormat="1" applyFont="1" applyFill="1" applyBorder="1" applyAlignment="1">
      <alignment horizontal="center" vertical="center" wrapText="1"/>
    </xf>
    <xf numFmtId="9" fontId="0" fillId="0" borderId="0" xfId="0" applyNumberFormat="1" applyAlignment="1">
      <alignment horizontal="center"/>
    </xf>
    <xf numFmtId="164" fontId="4" fillId="0" borderId="0" xfId="0" applyNumberFormat="1" applyFont="1" applyAlignment="1">
      <alignment vertical="center" wrapText="1"/>
    </xf>
    <xf numFmtId="169" fontId="11" fillId="0" borderId="1" xfId="0" applyNumberFormat="1" applyFont="1" applyBorder="1" applyAlignment="1">
      <alignment horizontal="right" vertical="center"/>
    </xf>
    <xf numFmtId="9" fontId="4" fillId="0" borderId="0" xfId="2" applyFont="1" applyBorder="1" applyAlignment="1">
      <alignment vertical="center" wrapText="1"/>
    </xf>
    <xf numFmtId="166" fontId="4" fillId="0" borderId="0" xfId="1" applyFont="1" applyBorder="1" applyAlignment="1">
      <alignment horizontal="center" vertical="center" wrapText="1"/>
    </xf>
    <xf numFmtId="0" fontId="4" fillId="0" borderId="0" xfId="0" applyFont="1" applyBorder="1" applyAlignment="1">
      <alignment vertical="center" wrapText="1"/>
    </xf>
    <xf numFmtId="168" fontId="4" fillId="0" borderId="0" xfId="1" applyNumberFormat="1" applyFont="1" applyBorder="1" applyAlignment="1">
      <alignment vertical="center" wrapText="1"/>
    </xf>
    <xf numFmtId="0" fontId="4" fillId="9" borderId="1" xfId="0" applyFont="1" applyFill="1" applyBorder="1" applyAlignment="1">
      <alignment horizontal="left" vertical="center" wrapText="1"/>
    </xf>
    <xf numFmtId="9" fontId="4" fillId="9" borderId="2" xfId="2" applyNumberFormat="1" applyFont="1" applyFill="1" applyBorder="1" applyAlignment="1">
      <alignment horizontal="center" vertical="center" wrapText="1"/>
    </xf>
    <xf numFmtId="9" fontId="4" fillId="9" borderId="4" xfId="2" applyNumberFormat="1" applyFont="1" applyFill="1" applyBorder="1" applyAlignment="1">
      <alignment horizontal="center" vertical="center" wrapText="1"/>
    </xf>
    <xf numFmtId="166" fontId="4" fillId="9" borderId="2" xfId="1" applyFont="1" applyFill="1" applyBorder="1" applyAlignment="1">
      <alignment horizontal="center" vertical="center" wrapText="1"/>
    </xf>
    <xf numFmtId="166" fontId="4" fillId="9" borderId="4" xfId="1" applyFont="1" applyFill="1" applyBorder="1" applyAlignment="1">
      <alignment horizontal="center" vertical="center" wrapText="1"/>
    </xf>
    <xf numFmtId="0" fontId="4" fillId="9" borderId="2" xfId="0" applyFont="1" applyFill="1" applyBorder="1" applyAlignment="1">
      <alignment horizontal="center"/>
    </xf>
    <xf numFmtId="0" fontId="4" fillId="9" borderId="3" xfId="0" applyFont="1" applyFill="1" applyBorder="1" applyAlignment="1">
      <alignment horizontal="center"/>
    </xf>
    <xf numFmtId="0" fontId="4" fillId="9" borderId="4" xfId="0" applyFont="1" applyFill="1" applyBorder="1" applyAlignment="1">
      <alignment horizont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168" fontId="4" fillId="0" borderId="1" xfId="1" applyNumberFormat="1" applyFont="1" applyBorder="1" applyAlignment="1">
      <alignment horizontal="center" vertical="center" wrapText="1"/>
    </xf>
    <xf numFmtId="10" fontId="4" fillId="0" borderId="2" xfId="2" applyNumberFormat="1" applyFont="1" applyBorder="1" applyAlignment="1">
      <alignment horizontal="center" vertical="center" wrapText="1"/>
    </xf>
    <xf numFmtId="10" fontId="4" fillId="0" borderId="4" xfId="2" applyNumberFormat="1" applyFont="1" applyBorder="1" applyAlignment="1">
      <alignment horizontal="center" vertical="center" wrapText="1"/>
    </xf>
    <xf numFmtId="166" fontId="4" fillId="0" borderId="2" xfId="1" applyFont="1" applyBorder="1" applyAlignment="1">
      <alignment horizontal="center" vertical="center" wrapText="1"/>
    </xf>
    <xf numFmtId="166" fontId="4" fillId="0" borderId="4" xfId="1" applyFont="1" applyBorder="1" applyAlignment="1">
      <alignment horizontal="center" vertical="center" wrapText="1"/>
    </xf>
    <xf numFmtId="168" fontId="4" fillId="0" borderId="2" xfId="1" applyNumberFormat="1" applyFont="1" applyBorder="1" applyAlignment="1">
      <alignment horizontal="center" vertical="center" wrapText="1"/>
    </xf>
    <xf numFmtId="168" fontId="4" fillId="0" borderId="4" xfId="1" applyNumberFormat="1" applyFont="1" applyBorder="1" applyAlignment="1">
      <alignment horizontal="center" vertical="center" wrapText="1"/>
    </xf>
    <xf numFmtId="0" fontId="4" fillId="9" borderId="1" xfId="0" applyFont="1" applyFill="1" applyBorder="1" applyAlignment="1">
      <alignment horizontal="left"/>
    </xf>
    <xf numFmtId="9" fontId="4" fillId="9" borderId="1" xfId="0" applyNumberFormat="1" applyFont="1" applyFill="1" applyBorder="1" applyAlignment="1">
      <alignment horizontal="center"/>
    </xf>
    <xf numFmtId="168" fontId="4" fillId="9" borderId="1" xfId="0" applyNumberFormat="1" applyFont="1" applyFill="1" applyBorder="1" applyAlignment="1">
      <alignment horizontal="center"/>
    </xf>
    <xf numFmtId="0" fontId="1" fillId="0" borderId="1" xfId="0" applyFont="1" applyBorder="1" applyAlignment="1">
      <alignment horizontal="center"/>
    </xf>
    <xf numFmtId="0" fontId="4" fillId="0" borderId="1" xfId="0" applyFont="1" applyFill="1" applyBorder="1" applyAlignment="1">
      <alignment horizontal="left"/>
    </xf>
    <xf numFmtId="0" fontId="4" fillId="0" borderId="1" xfId="0" applyFont="1" applyBorder="1" applyAlignment="1">
      <alignment horizontal="left"/>
    </xf>
    <xf numFmtId="0" fontId="1" fillId="0" borderId="1" xfId="0" applyFont="1" applyBorder="1" applyAlignment="1">
      <alignment horizontal="left"/>
    </xf>
    <xf numFmtId="0" fontId="1" fillId="0" borderId="2" xfId="0" applyFont="1" applyBorder="1" applyAlignment="1">
      <alignment horizontal="center"/>
    </xf>
    <xf numFmtId="0" fontId="1" fillId="0" borderId="4" xfId="0" applyFont="1" applyBorder="1" applyAlignment="1">
      <alignment horizontal="center"/>
    </xf>
    <xf numFmtId="0" fontId="1" fillId="0" borderId="3" xfId="0" applyFont="1" applyBorder="1" applyAlignment="1">
      <alignment horizontal="center"/>
    </xf>
    <xf numFmtId="0" fontId="4" fillId="2" borderId="1" xfId="0" applyFont="1" applyFill="1" applyBorder="1" applyAlignment="1">
      <alignment horizontal="center"/>
    </xf>
    <xf numFmtId="0" fontId="4" fillId="2" borderId="1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4" xfId="0" applyFont="1" applyFill="1" applyBorder="1" applyAlignment="1">
      <alignment horizontal="left" vertical="top" wrapText="1"/>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0" borderId="1" xfId="0" applyFont="1" applyBorder="1" applyAlignment="1">
      <alignment horizontal="center" vertical="center" wrapText="1"/>
    </xf>
    <xf numFmtId="0" fontId="4" fillId="0" borderId="8" xfId="0" applyFont="1" applyBorder="1" applyAlignment="1">
      <alignment horizontal="center"/>
    </xf>
    <xf numFmtId="0" fontId="4" fillId="0" borderId="0" xfId="0" applyFont="1" applyBorder="1" applyAlignment="1">
      <alignment horizontal="center"/>
    </xf>
    <xf numFmtId="0" fontId="4" fillId="0" borderId="9" xfId="0" applyFont="1" applyBorder="1" applyAlignment="1">
      <alignment horizontal="center"/>
    </xf>
    <xf numFmtId="0" fontId="4" fillId="0" borderId="1" xfId="0" applyFont="1" applyBorder="1" applyAlignment="1">
      <alignment horizontal="center"/>
    </xf>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 fillId="0" borderId="1" xfId="0" applyFont="1" applyBorder="1" applyAlignment="1">
      <alignment horizontal="center" vertical="top" wrapText="1"/>
    </xf>
    <xf numFmtId="1" fontId="1" fillId="0" borderId="1" xfId="0" applyNumberFormat="1" applyFont="1" applyBorder="1" applyAlignment="1">
      <alignment horizontal="center" vertical="top" wrapText="1"/>
    </xf>
    <xf numFmtId="14" fontId="1" fillId="0" borderId="1" xfId="0" applyNumberFormat="1" applyFont="1" applyBorder="1" applyAlignment="1">
      <alignment horizontal="center" vertical="top" wrapText="1"/>
    </xf>
    <xf numFmtId="168" fontId="1" fillId="2" borderId="1" xfId="1" applyNumberFormat="1" applyFont="1" applyFill="1" applyBorder="1" applyAlignment="1">
      <alignment horizontal="center" vertical="top" wrapText="1"/>
    </xf>
    <xf numFmtId="3"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center" wrapText="1"/>
    </xf>
    <xf numFmtId="0" fontId="6" fillId="0" borderId="1" xfId="0" applyFont="1" applyBorder="1" applyAlignment="1">
      <alignment horizontal="left" vertical="center" wrapText="1"/>
    </xf>
    <xf numFmtId="0" fontId="1" fillId="0" borderId="1" xfId="0" applyFont="1" applyFill="1" applyBorder="1" applyAlignment="1">
      <alignment horizontal="center" vertical="center" wrapText="1"/>
    </xf>
    <xf numFmtId="0" fontId="0" fillId="0" borderId="1" xfId="0" applyFill="1" applyBorder="1"/>
    <xf numFmtId="14" fontId="1" fillId="0" borderId="1" xfId="0" applyNumberFormat="1" applyFont="1" applyFill="1" applyBorder="1" applyAlignment="1">
      <alignment horizontal="center" vertical="center" wrapText="1"/>
    </xf>
    <xf numFmtId="0" fontId="3" fillId="0" borderId="1" xfId="0" applyFont="1" applyBorder="1"/>
    <xf numFmtId="14" fontId="1" fillId="0" borderId="1" xfId="3" applyNumberFormat="1" applyFont="1" applyBorder="1" applyAlignment="1">
      <alignment horizontal="center"/>
    </xf>
    <xf numFmtId="165" fontId="1" fillId="0" borderId="1" xfId="3" applyFont="1" applyBorder="1" applyAlignment="1">
      <alignment horizontal="center"/>
    </xf>
    <xf numFmtId="165" fontId="1" fillId="0" borderId="1" xfId="3" applyFont="1" applyFill="1" applyBorder="1" applyAlignment="1">
      <alignment horizontal="center"/>
    </xf>
    <xf numFmtId="165" fontId="6" fillId="0" borderId="1" xfId="3" applyFont="1" applyBorder="1" applyAlignment="1">
      <alignment horizontal="left" vertical="center" wrapText="1"/>
    </xf>
    <xf numFmtId="10" fontId="0" fillId="0" borderId="2" xfId="2" applyNumberFormat="1" applyFont="1" applyFill="1" applyBorder="1" applyAlignment="1">
      <alignment horizontal="center"/>
    </xf>
    <xf numFmtId="10" fontId="0" fillId="0" borderId="4" xfId="2" applyNumberFormat="1" applyFont="1" applyFill="1" applyBorder="1" applyAlignment="1">
      <alignment horizontal="center"/>
    </xf>
    <xf numFmtId="167" fontId="1" fillId="0" borderId="1" xfId="3" applyNumberFormat="1" applyFont="1" applyFill="1" applyBorder="1" applyAlignment="1">
      <alignment horizontal="center" vertical="center" wrapText="1"/>
    </xf>
    <xf numFmtId="3" fontId="4" fillId="5" borderId="2" xfId="0" applyNumberFormat="1" applyFont="1" applyFill="1" applyBorder="1" applyAlignment="1">
      <alignment horizontal="center"/>
    </xf>
    <xf numFmtId="0" fontId="4" fillId="5" borderId="3" xfId="0" applyFont="1" applyFill="1" applyBorder="1" applyAlignment="1">
      <alignment horizontal="center"/>
    </xf>
    <xf numFmtId="0" fontId="4" fillId="5" borderId="4" xfId="0" applyFont="1" applyFill="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10" fontId="0" fillId="0" borderId="1" xfId="2" applyNumberFormat="1" applyFont="1" applyFill="1" applyBorder="1" applyAlignment="1">
      <alignment horizontal="center"/>
    </xf>
    <xf numFmtId="10" fontId="0" fillId="0" borderId="14" xfId="2" applyNumberFormat="1" applyFont="1" applyFill="1" applyBorder="1" applyAlignment="1">
      <alignment horizontal="center"/>
    </xf>
    <xf numFmtId="167" fontId="1" fillId="0" borderId="14" xfId="3"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0" applyFont="1" applyBorder="1" applyAlignment="1">
      <alignment horizontal="justify" vertical="top" wrapText="1"/>
    </xf>
    <xf numFmtId="0" fontId="1" fillId="0" borderId="3" xfId="0" applyFont="1" applyBorder="1" applyAlignment="1">
      <alignment horizontal="justify" vertical="top" wrapText="1"/>
    </xf>
    <xf numFmtId="0" fontId="1" fillId="0" borderId="4" xfId="0" applyFont="1" applyBorder="1" applyAlignment="1">
      <alignment horizontal="justify"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9" fontId="1" fillId="3" borderId="2" xfId="0" applyNumberFormat="1" applyFont="1" applyFill="1" applyBorder="1" applyAlignment="1">
      <alignment horizontal="center" vertical="center"/>
    </xf>
    <xf numFmtId="9" fontId="1" fillId="3" borderId="4" xfId="0" applyNumberFormat="1" applyFont="1" applyFill="1" applyBorder="1" applyAlignment="1">
      <alignment horizontal="center" vertical="center"/>
    </xf>
    <xf numFmtId="166" fontId="4" fillId="0" borderId="1" xfId="1" applyNumberFormat="1" applyFont="1" applyBorder="1" applyAlignment="1">
      <alignment horizontal="center" vertical="center" wrapText="1"/>
    </xf>
  </cellXfs>
  <cellStyles count="4">
    <cellStyle name="Millares" xfId="3" builtinId="3"/>
    <cellStyle name="Moneda" xfId="1" builtinId="4"/>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1</xdr:col>
      <xdr:colOff>571500</xdr:colOff>
      <xdr:row>3</xdr:row>
      <xdr:rowOff>133350</xdr:rowOff>
    </xdr:to>
    <xdr:pic>
      <xdr:nvPicPr>
        <xdr:cNvPr id="4" name="Imagen 3" descr="NUEVOESCUDO CSJ">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57150"/>
          <a:ext cx="1171575" cy="533400"/>
        </a:xfrm>
        <a:prstGeom prst="rect">
          <a:avLst/>
        </a:prstGeom>
        <a:noFill/>
        <a:ln>
          <a:noFill/>
        </a:ln>
      </xdr:spPr>
    </xdr:pic>
    <xdr:clientData/>
  </xdr:twoCellAnchor>
  <xdr:twoCellAnchor editAs="oneCell">
    <xdr:from>
      <xdr:col>3</xdr:col>
      <xdr:colOff>342473</xdr:colOff>
      <xdr:row>94</xdr:row>
      <xdr:rowOff>102742</xdr:rowOff>
    </xdr:from>
    <xdr:to>
      <xdr:col>5</xdr:col>
      <xdr:colOff>361580</xdr:colOff>
      <xdr:row>98</xdr:row>
      <xdr:rowOff>196920</xdr:rowOff>
    </xdr:to>
    <xdr:pic>
      <xdr:nvPicPr>
        <xdr:cNvPr id="3" name="Imagen 2">
          <a:extLst>
            <a:ext uri="{FF2B5EF4-FFF2-40B4-BE49-F238E27FC236}">
              <a16:creationId xmlns:a16="http://schemas.microsoft.com/office/drawing/2014/main" id="{A0436350-D94E-46F4-AEF1-736C91FDD4B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9264" t="10300" r="9061" b="11584"/>
        <a:stretch/>
      </xdr:blipFill>
      <xdr:spPr>
        <a:xfrm>
          <a:off x="2020585" y="18236630"/>
          <a:ext cx="1329062" cy="84761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
  <sheetViews>
    <sheetView topLeftCell="A4" workbookViewId="0">
      <selection activeCell="E11" sqref="E11"/>
    </sheetView>
  </sheetViews>
  <sheetFormatPr baseColWidth="10" defaultRowHeight="14.4" x14ac:dyDescent="0.3"/>
  <cols>
    <col min="1" max="1" width="33.88671875" style="30" customWidth="1"/>
    <col min="2" max="2" width="17.5546875" style="32" customWidth="1"/>
  </cols>
  <sheetData>
    <row r="1" spans="1:12" x14ac:dyDescent="0.3">
      <c r="A1" s="30" t="s">
        <v>72</v>
      </c>
      <c r="B1" s="30" t="s">
        <v>77</v>
      </c>
    </row>
    <row r="2" spans="1:12" x14ac:dyDescent="0.3">
      <c r="A2" s="30" t="s">
        <v>51</v>
      </c>
      <c r="B2" s="30" t="s">
        <v>75</v>
      </c>
    </row>
    <row r="3" spans="1:12" ht="15" customHeight="1" x14ac:dyDescent="0.3">
      <c r="A3" s="29" t="s">
        <v>2</v>
      </c>
      <c r="B3" s="31">
        <v>44446</v>
      </c>
    </row>
    <row r="4" spans="1:12" ht="24" x14ac:dyDescent="0.3">
      <c r="A4" s="29" t="s">
        <v>3</v>
      </c>
      <c r="B4" s="62" t="s">
        <v>90</v>
      </c>
    </row>
    <row r="5" spans="1:12" x14ac:dyDescent="0.3">
      <c r="A5" s="29" t="s">
        <v>37</v>
      </c>
      <c r="B5" s="30" t="s">
        <v>95</v>
      </c>
    </row>
    <row r="6" spans="1:12" x14ac:dyDescent="0.3">
      <c r="A6" s="29" t="s">
        <v>38</v>
      </c>
      <c r="B6" s="30" t="s">
        <v>91</v>
      </c>
    </row>
    <row r="7" spans="1:12" x14ac:dyDescent="0.3">
      <c r="A7" s="33" t="s">
        <v>39</v>
      </c>
      <c r="B7" s="32" t="s">
        <v>89</v>
      </c>
      <c r="L7" s="28"/>
    </row>
    <row r="8" spans="1:12" x14ac:dyDescent="0.3">
      <c r="A8" s="33" t="s">
        <v>40</v>
      </c>
      <c r="B8" s="32" t="s">
        <v>89</v>
      </c>
    </row>
    <row r="9" spans="1:12" x14ac:dyDescent="0.3">
      <c r="A9" s="33" t="s">
        <v>27</v>
      </c>
      <c r="B9" s="32" t="s">
        <v>57</v>
      </c>
    </row>
    <row r="10" spans="1:12" x14ac:dyDescent="0.3">
      <c r="A10" s="33" t="s">
        <v>41</v>
      </c>
      <c r="B10" s="69">
        <v>1</v>
      </c>
    </row>
    <row r="11" spans="1:12" x14ac:dyDescent="0.3">
      <c r="A11" s="29" t="s">
        <v>39</v>
      </c>
    </row>
    <row r="12" spans="1:12" x14ac:dyDescent="0.3">
      <c r="A12" s="29" t="s">
        <v>40</v>
      </c>
    </row>
    <row r="13" spans="1:12" x14ac:dyDescent="0.3">
      <c r="A13" s="29" t="s">
        <v>27</v>
      </c>
    </row>
    <row r="14" spans="1:12" x14ac:dyDescent="0.3">
      <c r="A14" s="29" t="s">
        <v>41</v>
      </c>
    </row>
    <row r="15" spans="1:12" ht="52.8" x14ac:dyDescent="0.3">
      <c r="A15" s="29" t="s">
        <v>42</v>
      </c>
      <c r="B15" s="32" t="s">
        <v>57</v>
      </c>
    </row>
    <row r="18" spans="2:2" x14ac:dyDescent="0.3">
      <c r="B18" s="34"/>
    </row>
    <row r="19" spans="2:2" x14ac:dyDescent="0.3">
      <c r="B19" s="3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02"/>
  <sheetViews>
    <sheetView showGridLines="0" tabSelected="1" topLeftCell="A70" zoomScale="89" zoomScaleNormal="89" zoomScalePageLayoutView="82" workbookViewId="0">
      <selection activeCell="A74" sqref="A74:D74"/>
    </sheetView>
  </sheetViews>
  <sheetFormatPr baseColWidth="10" defaultColWidth="10.88671875" defaultRowHeight="12" x14ac:dyDescent="0.25"/>
  <cols>
    <col min="1" max="1" width="9.5546875" style="1" customWidth="1"/>
    <col min="2" max="2" width="9" style="1" customWidth="1"/>
    <col min="3" max="3" width="5.88671875" style="1" customWidth="1"/>
    <col min="4" max="4" width="9.109375" style="1" customWidth="1"/>
    <col min="5" max="5" width="10" style="1" customWidth="1"/>
    <col min="6" max="6" width="10.88671875" style="1"/>
    <col min="7" max="7" width="5.5546875" style="1" customWidth="1"/>
    <col min="8" max="8" width="6.109375" style="1" customWidth="1"/>
    <col min="9" max="9" width="7.88671875" style="1" customWidth="1"/>
    <col min="10" max="10" width="8.5546875" style="1" customWidth="1"/>
    <col min="11" max="11" width="7.109375" style="1" customWidth="1"/>
    <col min="12" max="12" width="8.88671875" style="1" customWidth="1"/>
    <col min="13" max="13" width="10.88671875" style="1"/>
    <col min="14" max="14" width="16.33203125" style="1" customWidth="1"/>
    <col min="15" max="16384" width="10.88671875" style="1"/>
  </cols>
  <sheetData>
    <row r="1" spans="1:12" x14ac:dyDescent="0.25">
      <c r="A1" s="10"/>
      <c r="B1" s="11"/>
      <c r="C1" s="10"/>
      <c r="D1" s="11"/>
      <c r="E1" s="11"/>
      <c r="F1" s="11"/>
      <c r="G1" s="11"/>
      <c r="H1" s="11"/>
      <c r="I1" s="11"/>
      <c r="J1" s="11"/>
      <c r="K1" s="11"/>
      <c r="L1" s="12"/>
    </row>
    <row r="2" spans="1:12" x14ac:dyDescent="0.25">
      <c r="A2" s="13"/>
      <c r="B2" s="14"/>
      <c r="C2" s="121" t="s">
        <v>56</v>
      </c>
      <c r="D2" s="122"/>
      <c r="E2" s="122"/>
      <c r="F2" s="122"/>
      <c r="G2" s="122"/>
      <c r="H2" s="122"/>
      <c r="I2" s="122"/>
      <c r="J2" s="122"/>
      <c r="K2" s="122"/>
      <c r="L2" s="123"/>
    </row>
    <row r="3" spans="1:12" x14ac:dyDescent="0.25">
      <c r="A3" s="13"/>
      <c r="B3" s="14"/>
      <c r="C3" s="121" t="s">
        <v>0</v>
      </c>
      <c r="D3" s="122"/>
      <c r="E3" s="122"/>
      <c r="F3" s="122"/>
      <c r="G3" s="122"/>
      <c r="H3" s="122"/>
      <c r="I3" s="122"/>
      <c r="J3" s="122"/>
      <c r="K3" s="122"/>
      <c r="L3" s="123"/>
    </row>
    <row r="4" spans="1:12" x14ac:dyDescent="0.25">
      <c r="A4" s="15"/>
      <c r="B4" s="16"/>
      <c r="C4" s="15"/>
      <c r="D4" s="16"/>
      <c r="E4" s="16"/>
      <c r="F4" s="16"/>
      <c r="G4" s="16"/>
      <c r="H4" s="16"/>
      <c r="I4" s="16"/>
      <c r="J4" s="16"/>
      <c r="K4" s="16"/>
      <c r="L4" s="17"/>
    </row>
    <row r="5" spans="1:12" ht="23.1" customHeight="1" x14ac:dyDescent="0.25"/>
    <row r="6" spans="1:12" x14ac:dyDescent="0.25">
      <c r="A6" s="106" t="s">
        <v>1</v>
      </c>
      <c r="B6" s="106"/>
      <c r="C6" s="106"/>
      <c r="D6" s="106"/>
      <c r="E6" s="106"/>
      <c r="F6" s="106"/>
      <c r="G6" s="106"/>
      <c r="H6" s="106"/>
      <c r="I6" s="106"/>
      <c r="J6" s="106"/>
      <c r="K6" s="106"/>
      <c r="L6" s="106"/>
    </row>
    <row r="7" spans="1:12" s="22" customFormat="1" ht="20.100000000000001" customHeight="1" x14ac:dyDescent="0.3">
      <c r="A7" s="120" t="s">
        <v>2</v>
      </c>
      <c r="B7" s="120"/>
      <c r="C7" s="120" t="s">
        <v>3</v>
      </c>
      <c r="D7" s="120"/>
      <c r="E7" s="120" t="s">
        <v>4</v>
      </c>
      <c r="F7" s="120"/>
      <c r="G7" s="120"/>
      <c r="H7" s="120"/>
      <c r="I7" s="120" t="s">
        <v>5</v>
      </c>
      <c r="J7" s="120"/>
      <c r="K7" s="120"/>
      <c r="L7" s="120"/>
    </row>
    <row r="8" spans="1:12" s="18" customFormat="1" ht="39" customHeight="1" x14ac:dyDescent="0.3">
      <c r="A8" s="125">
        <f>+DATOS!B3</f>
        <v>44446</v>
      </c>
      <c r="B8" s="126"/>
      <c r="C8" s="127" t="str">
        <f>+DATOS!B4</f>
        <v>SEGUNDO CUATRIMESTRE</v>
      </c>
      <c r="D8" s="127"/>
      <c r="E8" s="128" t="s">
        <v>87</v>
      </c>
      <c r="F8" s="128"/>
      <c r="G8" s="128"/>
      <c r="H8" s="128"/>
      <c r="I8" s="126" t="s">
        <v>78</v>
      </c>
      <c r="J8" s="126"/>
      <c r="K8" s="126"/>
      <c r="L8" s="126"/>
    </row>
    <row r="9" spans="1:12" ht="17.399999999999999" customHeight="1" x14ac:dyDescent="0.25"/>
    <row r="10" spans="1:12" x14ac:dyDescent="0.25">
      <c r="A10" s="106" t="s">
        <v>6</v>
      </c>
      <c r="B10" s="106"/>
      <c r="C10" s="106"/>
      <c r="D10" s="106"/>
      <c r="E10" s="106"/>
      <c r="F10" s="106"/>
      <c r="G10" s="106"/>
      <c r="H10" s="106"/>
      <c r="I10" s="106"/>
      <c r="J10" s="106"/>
      <c r="K10" s="106"/>
      <c r="L10" s="106"/>
    </row>
    <row r="11" spans="1:12" s="21" customFormat="1" ht="57.6" x14ac:dyDescent="0.3">
      <c r="A11" s="20" t="s">
        <v>7</v>
      </c>
      <c r="B11" s="63" t="s">
        <v>88</v>
      </c>
      <c r="C11" s="20" t="s">
        <v>8</v>
      </c>
      <c r="D11" s="120" t="s">
        <v>73</v>
      </c>
      <c r="E11" s="120"/>
      <c r="F11" s="20" t="s">
        <v>9</v>
      </c>
      <c r="G11" s="20"/>
      <c r="H11" s="20" t="s">
        <v>8</v>
      </c>
      <c r="I11" s="120" t="s">
        <v>10</v>
      </c>
      <c r="J11" s="120"/>
      <c r="K11" s="120"/>
      <c r="L11" s="120"/>
    </row>
    <row r="12" spans="1:12" ht="21.75" customHeight="1" x14ac:dyDescent="0.25">
      <c r="A12" s="99"/>
      <c r="B12" s="99"/>
      <c r="C12" s="99"/>
      <c r="D12" s="99"/>
      <c r="E12" s="99"/>
      <c r="F12" s="99"/>
      <c r="G12" s="99"/>
      <c r="H12" s="99"/>
      <c r="I12" s="99"/>
      <c r="J12" s="99"/>
      <c r="K12" s="99"/>
      <c r="L12" s="99"/>
    </row>
    <row r="13" spans="1:12" s="9" customFormat="1" x14ac:dyDescent="0.25">
      <c r="A13" s="124" t="s">
        <v>11</v>
      </c>
      <c r="B13" s="124"/>
      <c r="C13" s="124"/>
      <c r="D13" s="124" t="s">
        <v>12</v>
      </c>
      <c r="E13" s="124"/>
      <c r="F13" s="124" t="s">
        <v>13</v>
      </c>
      <c r="G13" s="124"/>
      <c r="H13" s="124" t="s">
        <v>14</v>
      </c>
      <c r="I13" s="124"/>
      <c r="J13" s="124" t="s">
        <v>15</v>
      </c>
      <c r="K13" s="124"/>
      <c r="L13" s="124"/>
    </row>
    <row r="14" spans="1:12" s="36" customFormat="1" x14ac:dyDescent="0.3">
      <c r="A14" s="129" t="s">
        <v>76</v>
      </c>
      <c r="B14" s="129"/>
      <c r="C14" s="129"/>
      <c r="D14" s="130">
        <v>2021</v>
      </c>
      <c r="E14" s="130"/>
      <c r="F14" s="129">
        <v>7721</v>
      </c>
      <c r="G14" s="129"/>
      <c r="H14" s="131">
        <v>44327</v>
      </c>
      <c r="I14" s="131"/>
      <c r="J14" s="132">
        <v>2007737.94</v>
      </c>
      <c r="K14" s="132"/>
      <c r="L14" s="132"/>
    </row>
    <row r="15" spans="1:12" x14ac:dyDescent="0.25">
      <c r="A15" s="99"/>
      <c r="B15" s="99"/>
      <c r="C15" s="99"/>
      <c r="D15" s="99"/>
      <c r="E15" s="99"/>
      <c r="F15" s="99"/>
      <c r="G15" s="99"/>
      <c r="H15" s="99"/>
      <c r="I15" s="99"/>
      <c r="J15" s="99"/>
      <c r="K15" s="99"/>
      <c r="L15" s="99"/>
    </row>
    <row r="16" spans="1:12" x14ac:dyDescent="0.25">
      <c r="A16" s="99"/>
      <c r="B16" s="99"/>
      <c r="C16" s="99"/>
      <c r="D16" s="99"/>
      <c r="E16" s="99"/>
      <c r="F16" s="99"/>
      <c r="G16" s="99"/>
      <c r="H16" s="99"/>
      <c r="I16" s="99"/>
      <c r="J16" s="99"/>
      <c r="K16" s="99"/>
      <c r="L16" s="99"/>
    </row>
    <row r="18" spans="1:12" s="21" customFormat="1" ht="22.5" customHeight="1" x14ac:dyDescent="0.3">
      <c r="A18" s="120" t="s">
        <v>16</v>
      </c>
      <c r="B18" s="120"/>
      <c r="C18" s="120" t="s">
        <v>17</v>
      </c>
      <c r="D18" s="120"/>
      <c r="E18" s="120" t="s">
        <v>74</v>
      </c>
      <c r="F18" s="120"/>
      <c r="G18" s="120" t="s">
        <v>19</v>
      </c>
      <c r="H18" s="120"/>
      <c r="I18" s="120" t="s">
        <v>70</v>
      </c>
      <c r="J18" s="120"/>
      <c r="K18" s="120" t="s">
        <v>71</v>
      </c>
      <c r="L18" s="120"/>
    </row>
    <row r="19" spans="1:12" s="2" customFormat="1" ht="16.5" customHeight="1" x14ac:dyDescent="0.3">
      <c r="A19" s="133">
        <f>J14</f>
        <v>2007737.94</v>
      </c>
      <c r="B19" s="126"/>
      <c r="C19" s="133">
        <f>A19</f>
        <v>2007737.94</v>
      </c>
      <c r="D19" s="126"/>
      <c r="E19" s="125">
        <v>44355</v>
      </c>
      <c r="F19" s="126"/>
      <c r="G19" s="126">
        <f>K19-I19</f>
        <v>206</v>
      </c>
      <c r="H19" s="126"/>
      <c r="I19" s="125">
        <v>44355</v>
      </c>
      <c r="J19" s="126"/>
      <c r="K19" s="125">
        <v>44561</v>
      </c>
      <c r="L19" s="126"/>
    </row>
    <row r="20" spans="1:12" s="2" customFormat="1" ht="16.5" customHeight="1" x14ac:dyDescent="0.3">
      <c r="A20" s="126"/>
      <c r="B20" s="126"/>
      <c r="C20" s="126"/>
      <c r="D20" s="126"/>
      <c r="E20" s="126"/>
      <c r="F20" s="126"/>
      <c r="G20" s="126"/>
      <c r="H20" s="126"/>
      <c r="I20" s="126"/>
      <c r="J20" s="126"/>
      <c r="K20" s="126"/>
      <c r="L20" s="126"/>
    </row>
    <row r="21" spans="1:12" s="2" customFormat="1" ht="16.5" customHeight="1" x14ac:dyDescent="0.3">
      <c r="A21" s="126"/>
      <c r="B21" s="126"/>
      <c r="C21" s="126"/>
      <c r="D21" s="126"/>
      <c r="E21" s="126"/>
      <c r="F21" s="126"/>
      <c r="G21" s="126"/>
      <c r="H21" s="126"/>
      <c r="I21" s="126"/>
      <c r="J21" s="126"/>
      <c r="K21" s="126"/>
      <c r="L21" s="126"/>
    </row>
    <row r="22" spans="1:12" s="2" customFormat="1" ht="16.5" customHeight="1" x14ac:dyDescent="0.3">
      <c r="A22" s="19"/>
      <c r="B22" s="19"/>
      <c r="C22" s="19"/>
      <c r="D22" s="19"/>
      <c r="E22" s="19"/>
      <c r="F22" s="19"/>
      <c r="G22" s="19"/>
      <c r="H22" s="19"/>
      <c r="I22" s="19"/>
      <c r="J22" s="19"/>
      <c r="K22" s="19"/>
      <c r="L22" s="19"/>
    </row>
    <row r="23" spans="1:12" x14ac:dyDescent="0.25">
      <c r="A23" s="106" t="s">
        <v>20</v>
      </c>
      <c r="B23" s="106"/>
      <c r="C23" s="106"/>
      <c r="D23" s="106"/>
      <c r="E23" s="106"/>
      <c r="F23" s="106"/>
      <c r="G23" s="106"/>
      <c r="H23" s="106"/>
      <c r="I23" s="106"/>
      <c r="J23" s="106"/>
      <c r="K23" s="106"/>
      <c r="L23" s="106"/>
    </row>
    <row r="24" spans="1:12" s="21" customFormat="1" ht="22.5" customHeight="1" x14ac:dyDescent="0.3">
      <c r="A24" s="120" t="s">
        <v>58</v>
      </c>
      <c r="B24" s="120"/>
      <c r="C24" s="120"/>
      <c r="D24" s="120" t="s">
        <v>18</v>
      </c>
      <c r="E24" s="120"/>
      <c r="F24" s="120" t="s">
        <v>21</v>
      </c>
      <c r="G24" s="139"/>
      <c r="H24" s="139"/>
      <c r="I24" s="120" t="s">
        <v>22</v>
      </c>
      <c r="J24" s="120"/>
      <c r="K24" s="120" t="s">
        <v>23</v>
      </c>
      <c r="L24" s="120"/>
    </row>
    <row r="25" spans="1:12" s="2" customFormat="1" ht="24" customHeight="1" x14ac:dyDescent="0.3">
      <c r="A25" s="134"/>
      <c r="B25" s="135"/>
      <c r="C25" s="135"/>
      <c r="D25" s="125"/>
      <c r="E25" s="126"/>
      <c r="F25" s="136">
        <v>8821</v>
      </c>
      <c r="G25" s="137"/>
      <c r="H25" s="137"/>
      <c r="I25" s="138">
        <v>44355</v>
      </c>
      <c r="J25" s="136"/>
      <c r="K25" s="138">
        <v>44355</v>
      </c>
      <c r="L25" s="136"/>
    </row>
    <row r="26" spans="1:12" s="2" customFormat="1" ht="15.9" customHeight="1" x14ac:dyDescent="0.3">
      <c r="A26" s="19"/>
      <c r="B26" s="19"/>
      <c r="C26" s="19"/>
      <c r="D26" s="19"/>
      <c r="E26" s="19"/>
      <c r="F26" s="19"/>
      <c r="G26" s="23"/>
      <c r="H26" s="23"/>
      <c r="I26" s="19"/>
      <c r="J26" s="19"/>
      <c r="K26" s="19"/>
      <c r="L26" s="19"/>
    </row>
    <row r="27" spans="1:12" ht="12.6" customHeight="1" x14ac:dyDescent="0.25">
      <c r="A27" s="106" t="s">
        <v>24</v>
      </c>
      <c r="B27" s="106"/>
      <c r="C27" s="106"/>
      <c r="D27" s="106"/>
      <c r="E27" s="106"/>
      <c r="F27" s="106"/>
      <c r="G27" s="106"/>
      <c r="H27" s="106"/>
      <c r="I27" s="106"/>
      <c r="J27" s="106"/>
      <c r="K27" s="106"/>
      <c r="L27" s="106"/>
    </row>
    <row r="28" spans="1:12" s="9" customFormat="1" x14ac:dyDescent="0.25">
      <c r="A28" s="24"/>
      <c r="B28" s="24" t="s">
        <v>26</v>
      </c>
      <c r="C28" s="124" t="s">
        <v>27</v>
      </c>
      <c r="D28" s="124"/>
      <c r="E28" s="124" t="s">
        <v>28</v>
      </c>
      <c r="F28" s="124"/>
      <c r="G28" s="124" t="s">
        <v>15</v>
      </c>
      <c r="H28" s="124"/>
      <c r="I28" s="124"/>
      <c r="J28" s="124" t="s">
        <v>59</v>
      </c>
      <c r="K28" s="124"/>
      <c r="L28" s="124"/>
    </row>
    <row r="29" spans="1:12" x14ac:dyDescent="0.25">
      <c r="A29" s="3" t="s">
        <v>60</v>
      </c>
      <c r="B29" s="53"/>
      <c r="C29" s="140"/>
      <c r="D29" s="141"/>
      <c r="E29" s="141"/>
      <c r="F29" s="141"/>
      <c r="G29" s="142"/>
      <c r="H29" s="142"/>
      <c r="I29" s="142"/>
      <c r="J29" s="143"/>
      <c r="K29" s="143"/>
      <c r="L29" s="143"/>
    </row>
    <row r="30" spans="1:12" x14ac:dyDescent="0.25">
      <c r="A30" s="3" t="s">
        <v>25</v>
      </c>
      <c r="B30" s="3"/>
      <c r="C30" s="99"/>
      <c r="D30" s="99"/>
      <c r="E30" s="99"/>
      <c r="F30" s="99"/>
      <c r="G30" s="99"/>
      <c r="H30" s="99"/>
      <c r="I30" s="99"/>
      <c r="J30" s="99"/>
      <c r="K30" s="99"/>
      <c r="L30" s="99"/>
    </row>
    <row r="31" spans="1:12" x14ac:dyDescent="0.25">
      <c r="A31" s="3" t="s">
        <v>61</v>
      </c>
      <c r="B31" s="3"/>
      <c r="C31" s="99"/>
      <c r="D31" s="99"/>
      <c r="E31" s="99"/>
      <c r="F31" s="99"/>
      <c r="G31" s="99"/>
      <c r="H31" s="99"/>
      <c r="I31" s="99"/>
      <c r="J31" s="99"/>
      <c r="K31" s="99"/>
      <c r="L31" s="99"/>
    </row>
    <row r="32" spans="1:12" x14ac:dyDescent="0.25">
      <c r="A32" s="27"/>
      <c r="B32" s="27"/>
      <c r="C32" s="6"/>
      <c r="D32" s="6"/>
      <c r="E32" s="6"/>
      <c r="F32" s="6"/>
      <c r="G32" s="6"/>
      <c r="H32" s="6"/>
      <c r="I32" s="6"/>
      <c r="J32" s="6"/>
      <c r="K32" s="6"/>
      <c r="L32" s="6"/>
    </row>
    <row r="33" spans="1:18" ht="12.6" customHeight="1" x14ac:dyDescent="0.25">
      <c r="A33" s="118" t="s">
        <v>62</v>
      </c>
      <c r="B33" s="118"/>
      <c r="C33" s="118"/>
      <c r="D33" s="118"/>
      <c r="E33" s="118"/>
      <c r="F33" s="118"/>
      <c r="G33" s="118"/>
      <c r="H33" s="118"/>
      <c r="I33" s="118"/>
      <c r="J33" s="118"/>
      <c r="K33" s="118"/>
      <c r="L33" s="118"/>
    </row>
    <row r="34" spans="1:18" s="9" customFormat="1" x14ac:dyDescent="0.25">
      <c r="A34" s="150" t="s">
        <v>29</v>
      </c>
      <c r="B34" s="151"/>
      <c r="C34" s="151"/>
      <c r="D34" s="152"/>
      <c r="E34" s="147">
        <f>+A19+G29</f>
        <v>2007737.94</v>
      </c>
      <c r="F34" s="148"/>
      <c r="G34" s="149"/>
      <c r="H34" s="150" t="s">
        <v>54</v>
      </c>
      <c r="I34" s="152"/>
      <c r="J34" s="150"/>
      <c r="K34" s="151"/>
      <c r="L34" s="152"/>
    </row>
    <row r="35" spans="1:18" s="9" customFormat="1" x14ac:dyDescent="0.25">
      <c r="A35" s="153" t="s">
        <v>30</v>
      </c>
      <c r="B35" s="154"/>
      <c r="C35" s="154"/>
      <c r="D35" s="154"/>
      <c r="E35" s="154"/>
      <c r="F35" s="155"/>
      <c r="G35" s="150" t="s">
        <v>63</v>
      </c>
      <c r="H35" s="151"/>
      <c r="I35" s="151"/>
      <c r="J35" s="151"/>
      <c r="K35" s="151"/>
      <c r="L35" s="152"/>
    </row>
    <row r="36" spans="1:18" s="2" customFormat="1" x14ac:dyDescent="0.3">
      <c r="A36" s="4" t="s">
        <v>27</v>
      </c>
      <c r="B36" s="4" t="s">
        <v>55</v>
      </c>
      <c r="C36" s="126" t="s">
        <v>31</v>
      </c>
      <c r="D36" s="126"/>
      <c r="E36" s="126" t="s">
        <v>15</v>
      </c>
      <c r="F36" s="126"/>
      <c r="G36" s="48" t="s">
        <v>32</v>
      </c>
      <c r="H36" s="87" t="s">
        <v>15</v>
      </c>
      <c r="I36" s="88"/>
      <c r="J36" s="87" t="s">
        <v>33</v>
      </c>
      <c r="K36" s="88"/>
      <c r="L36" s="4" t="s">
        <v>34</v>
      </c>
    </row>
    <row r="37" spans="1:18" s="42" customFormat="1" ht="14.4" x14ac:dyDescent="0.3">
      <c r="A37" s="52">
        <f>N37</f>
        <v>44403</v>
      </c>
      <c r="B37" s="38" t="str">
        <f>O37</f>
        <v>Transferencia</v>
      </c>
      <c r="C37" s="144">
        <f>E37/$E$34</f>
        <v>0.22222173079022456</v>
      </c>
      <c r="D37" s="145"/>
      <c r="E37" s="146">
        <f>Q37</f>
        <v>446163</v>
      </c>
      <c r="F37" s="146"/>
      <c r="G37" s="49"/>
      <c r="H37" s="40"/>
      <c r="I37" s="41"/>
      <c r="J37" s="40"/>
      <c r="K37" s="41"/>
      <c r="L37" s="39"/>
      <c r="N37" s="66">
        <v>44403</v>
      </c>
      <c r="O37" s="67" t="s">
        <v>93</v>
      </c>
      <c r="P37" s="67"/>
      <c r="Q37" s="67">
        <v>446163</v>
      </c>
      <c r="R37" s="68"/>
    </row>
    <row r="38" spans="1:18" s="42" customFormat="1" ht="14.4" x14ac:dyDescent="0.3">
      <c r="A38" s="52"/>
      <c r="B38" s="38"/>
      <c r="C38" s="144"/>
      <c r="D38" s="145"/>
      <c r="E38" s="146"/>
      <c r="F38" s="146"/>
      <c r="G38" s="49"/>
      <c r="H38" s="64"/>
      <c r="I38" s="65"/>
      <c r="J38" s="64"/>
      <c r="K38" s="65"/>
      <c r="L38" s="39"/>
      <c r="N38" s="66"/>
      <c r="O38" s="67"/>
      <c r="P38" s="67"/>
      <c r="Q38" s="67"/>
      <c r="R38" s="67"/>
    </row>
    <row r="39" spans="1:18" s="42" customFormat="1" ht="14.4" x14ac:dyDescent="0.3">
      <c r="A39" s="52"/>
      <c r="B39" s="38"/>
      <c r="C39" s="144"/>
      <c r="D39" s="145"/>
      <c r="E39" s="146"/>
      <c r="F39" s="146"/>
      <c r="G39" s="49"/>
      <c r="H39" s="40"/>
      <c r="I39" s="41"/>
      <c r="J39" s="40"/>
      <c r="K39" s="41"/>
      <c r="L39" s="39"/>
      <c r="N39" s="59"/>
      <c r="O39" s="60"/>
      <c r="P39" s="60"/>
      <c r="Q39" s="60"/>
      <c r="R39" s="61"/>
    </row>
    <row r="40" spans="1:18" s="42" customFormat="1" ht="14.4" hidden="1" x14ac:dyDescent="0.3">
      <c r="A40" s="52"/>
      <c r="B40" s="38"/>
      <c r="C40" s="144"/>
      <c r="D40" s="145"/>
      <c r="E40" s="146"/>
      <c r="F40" s="146"/>
      <c r="G40" s="49"/>
      <c r="H40" s="40"/>
      <c r="I40" s="41"/>
      <c r="J40" s="40"/>
      <c r="K40" s="41"/>
      <c r="L40" s="39"/>
      <c r="N40" s="59"/>
      <c r="O40" s="60"/>
      <c r="P40" s="60"/>
      <c r="Q40" s="60"/>
      <c r="R40" s="61"/>
    </row>
    <row r="41" spans="1:18" s="42" customFormat="1" ht="14.4" hidden="1" x14ac:dyDescent="0.3">
      <c r="A41" s="52"/>
      <c r="B41" s="38"/>
      <c r="C41" s="144"/>
      <c r="D41" s="145"/>
      <c r="E41" s="146"/>
      <c r="F41" s="146"/>
      <c r="G41" s="49"/>
      <c r="H41" s="40"/>
      <c r="I41" s="41"/>
      <c r="J41" s="40"/>
      <c r="K41" s="41"/>
      <c r="L41" s="39"/>
      <c r="N41" s="59"/>
      <c r="O41" s="60"/>
      <c r="P41" s="60"/>
      <c r="Q41" s="60"/>
      <c r="R41" s="61"/>
    </row>
    <row r="42" spans="1:18" s="42" customFormat="1" ht="14.4" hidden="1" x14ac:dyDescent="0.3">
      <c r="A42" s="52"/>
      <c r="B42" s="38"/>
      <c r="C42" s="144"/>
      <c r="D42" s="145"/>
      <c r="E42" s="146"/>
      <c r="F42" s="146"/>
      <c r="G42" s="49"/>
      <c r="H42" s="40"/>
      <c r="I42" s="41"/>
      <c r="J42" s="40"/>
      <c r="K42" s="41"/>
      <c r="L42" s="39"/>
      <c r="N42" s="59"/>
      <c r="O42" s="60"/>
      <c r="P42" s="60"/>
      <c r="Q42" s="60"/>
      <c r="R42" s="61"/>
    </row>
    <row r="43" spans="1:18" s="42" customFormat="1" ht="14.4" hidden="1" x14ac:dyDescent="0.3">
      <c r="A43" s="52"/>
      <c r="B43" s="38"/>
      <c r="C43" s="144"/>
      <c r="D43" s="145"/>
      <c r="E43" s="146"/>
      <c r="F43" s="146"/>
      <c r="G43" s="49"/>
      <c r="H43" s="40"/>
      <c r="I43" s="41"/>
      <c r="J43" s="40"/>
      <c r="K43" s="41"/>
      <c r="L43" s="39"/>
      <c r="N43" s="59"/>
      <c r="O43" s="60"/>
      <c r="P43" s="60"/>
      <c r="Q43" s="60"/>
      <c r="R43" s="61"/>
    </row>
    <row r="44" spans="1:18" s="42" customFormat="1" ht="14.4" hidden="1" x14ac:dyDescent="0.3">
      <c r="A44" s="52"/>
      <c r="B44" s="38"/>
      <c r="C44" s="144"/>
      <c r="D44" s="145"/>
      <c r="E44" s="146"/>
      <c r="F44" s="146"/>
      <c r="G44" s="49"/>
      <c r="H44" s="40"/>
      <c r="I44" s="41"/>
      <c r="J44" s="40"/>
      <c r="K44" s="41"/>
      <c r="L44" s="39"/>
      <c r="N44" s="59"/>
      <c r="O44" s="60"/>
      <c r="P44" s="60"/>
      <c r="Q44" s="60"/>
      <c r="R44" s="61"/>
    </row>
    <row r="45" spans="1:18" s="42" customFormat="1" ht="14.4" hidden="1" x14ac:dyDescent="0.3">
      <c r="A45" s="52"/>
      <c r="B45" s="38"/>
      <c r="C45" s="156"/>
      <c r="D45" s="156"/>
      <c r="E45" s="146"/>
      <c r="F45" s="146"/>
      <c r="G45" s="49"/>
      <c r="H45" s="40"/>
      <c r="I45" s="41"/>
      <c r="J45" s="40"/>
      <c r="K45" s="41"/>
      <c r="L45" s="39"/>
      <c r="N45" s="54"/>
      <c r="O45" s="54"/>
      <c r="P45" s="54"/>
      <c r="Q45" s="54"/>
      <c r="R45" s="54"/>
    </row>
    <row r="46" spans="1:18" s="42" customFormat="1" ht="14.4" hidden="1" x14ac:dyDescent="0.3">
      <c r="A46" s="43"/>
      <c r="B46" s="38"/>
      <c r="C46" s="156"/>
      <c r="D46" s="156"/>
      <c r="E46" s="146"/>
      <c r="F46" s="146"/>
      <c r="G46" s="49"/>
      <c r="H46" s="40"/>
      <c r="I46" s="41"/>
      <c r="J46" s="40"/>
      <c r="K46" s="41"/>
      <c r="L46" s="39"/>
      <c r="N46" s="54"/>
      <c r="O46" s="54"/>
      <c r="P46" s="54"/>
      <c r="Q46" s="54"/>
      <c r="R46" s="54"/>
    </row>
    <row r="47" spans="1:18" s="42" customFormat="1" ht="14.4" hidden="1" x14ac:dyDescent="0.3">
      <c r="A47" s="50"/>
      <c r="B47" s="51"/>
      <c r="C47" s="157"/>
      <c r="D47" s="157"/>
      <c r="E47" s="158"/>
      <c r="F47" s="158"/>
      <c r="G47" s="39"/>
      <c r="H47" s="40"/>
      <c r="I47" s="41"/>
      <c r="J47" s="40"/>
      <c r="K47" s="41"/>
      <c r="L47" s="39"/>
      <c r="N47" s="54"/>
      <c r="O47" s="54"/>
      <c r="P47" s="54"/>
      <c r="Q47" s="54"/>
      <c r="R47" s="54"/>
    </row>
    <row r="48" spans="1:18" s="42" customFormat="1" ht="14.4" hidden="1" x14ac:dyDescent="0.3">
      <c r="A48" s="43"/>
      <c r="B48" s="38"/>
      <c r="C48" s="156">
        <f t="shared" ref="C48" si="0">+(E48)/$E$34</f>
        <v>0</v>
      </c>
      <c r="D48" s="156"/>
      <c r="E48" s="146"/>
      <c r="F48" s="146"/>
      <c r="G48" s="39"/>
      <c r="H48" s="40"/>
      <c r="I48" s="41"/>
      <c r="J48" s="40"/>
      <c r="K48" s="41"/>
      <c r="L48" s="39"/>
      <c r="N48" s="54"/>
      <c r="O48" s="54"/>
      <c r="P48" s="54"/>
      <c r="Q48" s="54"/>
      <c r="R48" s="54"/>
    </row>
    <row r="49" spans="1:19" s="42" customFormat="1" ht="14.4" hidden="1" x14ac:dyDescent="0.3">
      <c r="A49" s="43"/>
      <c r="B49" s="38"/>
      <c r="C49" s="156"/>
      <c r="D49" s="156"/>
      <c r="E49" s="146"/>
      <c r="F49" s="146"/>
      <c r="G49" s="39"/>
      <c r="H49" s="40"/>
      <c r="I49" s="41"/>
      <c r="J49" s="40"/>
      <c r="K49" s="41"/>
      <c r="L49" s="39"/>
      <c r="N49" s="54"/>
      <c r="O49" s="54"/>
      <c r="P49" s="54"/>
      <c r="Q49" s="54"/>
      <c r="R49" s="54"/>
    </row>
    <row r="50" spans="1:19" s="42" customFormat="1" ht="14.4" hidden="1" x14ac:dyDescent="0.3">
      <c r="A50" s="43"/>
      <c r="B50" s="38"/>
      <c r="C50" s="156"/>
      <c r="D50" s="156"/>
      <c r="E50" s="146"/>
      <c r="F50" s="146"/>
      <c r="G50" s="39"/>
      <c r="H50" s="40"/>
      <c r="I50" s="41"/>
      <c r="J50" s="40"/>
      <c r="K50" s="41"/>
      <c r="L50" s="39"/>
      <c r="N50" s="54"/>
      <c r="O50" s="54"/>
      <c r="P50" s="54"/>
      <c r="Q50" s="54"/>
      <c r="R50" s="54"/>
    </row>
    <row r="51" spans="1:19" s="42" customFormat="1" ht="14.4" hidden="1" x14ac:dyDescent="0.3">
      <c r="A51" s="43"/>
      <c r="B51" s="38"/>
      <c r="C51" s="156"/>
      <c r="D51" s="156"/>
      <c r="E51" s="146"/>
      <c r="F51" s="146"/>
      <c r="G51" s="39"/>
      <c r="H51" s="40"/>
      <c r="I51" s="41"/>
      <c r="J51" s="40"/>
      <c r="K51" s="41"/>
      <c r="L51" s="39"/>
      <c r="N51" s="55"/>
      <c r="O51" s="56"/>
      <c r="P51" s="54"/>
      <c r="Q51" s="54"/>
      <c r="R51" s="54"/>
    </row>
    <row r="52" spans="1:19" s="42" customFormat="1" ht="14.4" hidden="1" x14ac:dyDescent="0.3">
      <c r="A52" s="39"/>
      <c r="B52" s="44"/>
      <c r="C52" s="156"/>
      <c r="D52" s="156"/>
      <c r="E52" s="146"/>
      <c r="F52" s="146"/>
      <c r="G52" s="39"/>
      <c r="H52" s="40"/>
      <c r="I52" s="41"/>
      <c r="J52" s="40"/>
      <c r="K52" s="41"/>
      <c r="L52" s="39"/>
      <c r="N52" s="54"/>
      <c r="O52" s="54"/>
      <c r="P52" s="54"/>
      <c r="Q52" s="54"/>
      <c r="R52" s="54"/>
    </row>
    <row r="53" spans="1:19" s="42" customFormat="1" ht="14.4" hidden="1" x14ac:dyDescent="0.3">
      <c r="A53" s="39"/>
      <c r="B53" s="44"/>
      <c r="C53" s="45"/>
      <c r="D53" s="46"/>
      <c r="E53" s="37"/>
      <c r="F53" s="47"/>
      <c r="G53" s="39"/>
      <c r="H53" s="40"/>
      <c r="I53" s="41"/>
      <c r="J53" s="40"/>
      <c r="K53" s="41"/>
      <c r="L53" s="39"/>
      <c r="N53" s="54"/>
      <c r="O53" s="54"/>
      <c r="P53" s="54"/>
      <c r="Q53" s="54"/>
      <c r="R53" s="54"/>
    </row>
    <row r="54" spans="1:19" s="42" customFormat="1" hidden="1" x14ac:dyDescent="0.3">
      <c r="A54" s="39"/>
      <c r="B54" s="39"/>
      <c r="C54" s="159"/>
      <c r="D54" s="160"/>
      <c r="E54" s="159"/>
      <c r="F54" s="160"/>
      <c r="G54" s="39"/>
      <c r="H54" s="159"/>
      <c r="I54" s="160"/>
      <c r="J54" s="159"/>
      <c r="K54" s="160"/>
      <c r="L54" s="39"/>
      <c r="N54" s="54"/>
      <c r="O54" s="54"/>
      <c r="P54" s="54"/>
      <c r="Q54" s="54"/>
      <c r="R54" s="54"/>
    </row>
    <row r="55" spans="1:19" s="21" customFormat="1" x14ac:dyDescent="0.3">
      <c r="A55" s="20"/>
      <c r="B55" s="20"/>
      <c r="C55" s="90"/>
      <c r="D55" s="91"/>
      <c r="E55" s="92"/>
      <c r="F55" s="93"/>
      <c r="G55" s="25">
        <f>SUM(G37:G54)</f>
        <v>0</v>
      </c>
      <c r="H55" s="92">
        <f>SUM(H37:H54)</f>
        <v>0</v>
      </c>
      <c r="I55" s="93"/>
      <c r="J55" s="92">
        <f>SUM(J37:J54)</f>
        <v>0</v>
      </c>
      <c r="K55" s="93"/>
      <c r="L55" s="20"/>
      <c r="N55" s="57"/>
      <c r="O55" s="54"/>
      <c r="P55" s="54"/>
      <c r="Q55" s="54"/>
      <c r="R55" s="58"/>
    </row>
    <row r="56" spans="1:19" s="21" customFormat="1" ht="23.25" customHeight="1" x14ac:dyDescent="0.3">
      <c r="A56" s="84" t="s">
        <v>79</v>
      </c>
      <c r="B56" s="86"/>
      <c r="C56" s="90">
        <f>+E56/E34</f>
        <v>0.22222173079022456</v>
      </c>
      <c r="D56" s="91"/>
      <c r="E56" s="92">
        <f>SUM(E35:F55)</f>
        <v>446163</v>
      </c>
      <c r="F56" s="93"/>
      <c r="G56" s="25">
        <f>SUM(G35:G46)</f>
        <v>0</v>
      </c>
      <c r="H56" s="92">
        <f>SUM(H35:H46)</f>
        <v>0</v>
      </c>
      <c r="I56" s="93"/>
      <c r="J56" s="92">
        <f>SUM(J35:J46)</f>
        <v>0</v>
      </c>
      <c r="K56" s="93"/>
      <c r="L56" s="20"/>
      <c r="N56" s="70" t="e">
        <f>+#REF!-E56</f>
        <v>#REF!</v>
      </c>
      <c r="O56" s="2"/>
      <c r="P56" s="2"/>
      <c r="Q56" s="2"/>
      <c r="S56" s="71"/>
    </row>
    <row r="57" spans="1:19" ht="13.8" x14ac:dyDescent="0.25">
      <c r="A57" s="84" t="s">
        <v>80</v>
      </c>
      <c r="B57" s="86"/>
      <c r="C57" s="90">
        <f>100%-C56</f>
        <v>0.77777826920977544</v>
      </c>
      <c r="D57" s="91"/>
      <c r="E57" s="92">
        <f>+E34-E56</f>
        <v>1561574.94</v>
      </c>
      <c r="F57" s="93"/>
      <c r="G57" s="25"/>
      <c r="H57" s="92"/>
      <c r="I57" s="93"/>
      <c r="J57" s="92"/>
      <c r="K57" s="93"/>
      <c r="L57" s="20"/>
      <c r="S57" s="71"/>
    </row>
    <row r="58" spans="1:19" ht="13.8" x14ac:dyDescent="0.25">
      <c r="A58" s="76" t="s">
        <v>81</v>
      </c>
      <c r="B58" s="76"/>
      <c r="C58" s="77">
        <f>+C56+C57</f>
        <v>1</v>
      </c>
      <c r="D58" s="78"/>
      <c r="E58" s="79">
        <f>+E56+E57</f>
        <v>2007737.94</v>
      </c>
      <c r="F58" s="80"/>
      <c r="G58" s="72"/>
      <c r="H58" s="73"/>
      <c r="I58" s="73"/>
      <c r="J58" s="73"/>
      <c r="K58" s="73"/>
      <c r="L58" s="74"/>
      <c r="S58" s="71"/>
    </row>
    <row r="59" spans="1:19" ht="13.8" x14ac:dyDescent="0.25">
      <c r="S59" s="71"/>
    </row>
    <row r="60" spans="1:19" ht="13.8" x14ac:dyDescent="0.25">
      <c r="A60" s="81" t="s">
        <v>82</v>
      </c>
      <c r="B60" s="82"/>
      <c r="C60" s="82"/>
      <c r="D60" s="82"/>
      <c r="E60" s="82"/>
      <c r="F60" s="82"/>
      <c r="G60" s="82"/>
      <c r="H60" s="82"/>
      <c r="I60" s="82"/>
      <c r="J60" s="82"/>
      <c r="K60" s="82"/>
      <c r="L60" s="83"/>
      <c r="S60" s="71"/>
    </row>
    <row r="61" spans="1:19" ht="13.8" x14ac:dyDescent="0.25">
      <c r="A61" s="1" t="s">
        <v>83</v>
      </c>
      <c r="S61" s="71"/>
    </row>
    <row r="62" spans="1:19" ht="13.8" x14ac:dyDescent="0.25">
      <c r="A62" s="84" t="s">
        <v>84</v>
      </c>
      <c r="B62" s="85"/>
      <c r="C62" s="85"/>
      <c r="D62" s="86"/>
      <c r="E62" s="87" t="s">
        <v>92</v>
      </c>
      <c r="F62" s="88"/>
      <c r="G62" s="75"/>
      <c r="H62" s="89" t="s">
        <v>15</v>
      </c>
      <c r="I62" s="89"/>
      <c r="J62" s="175">
        <v>446163.99</v>
      </c>
      <c r="K62" s="175"/>
      <c r="L62" s="175"/>
      <c r="S62" s="71"/>
    </row>
    <row r="63" spans="1:19" ht="9" customHeight="1" x14ac:dyDescent="0.25">
      <c r="S63" s="71"/>
    </row>
    <row r="64" spans="1:19" ht="13.8" x14ac:dyDescent="0.25">
      <c r="A64" s="9" t="s">
        <v>85</v>
      </c>
      <c r="B64" s="9"/>
      <c r="C64" s="9"/>
      <c r="D64" s="9"/>
      <c r="E64" s="9"/>
      <c r="F64" s="9"/>
      <c r="G64" s="9"/>
      <c r="H64" s="9"/>
      <c r="I64" s="9"/>
      <c r="J64" s="9"/>
      <c r="K64" s="9"/>
      <c r="S64" s="71"/>
    </row>
    <row r="65" spans="1:19" ht="9.75" customHeight="1" x14ac:dyDescent="0.25">
      <c r="S65" s="71"/>
    </row>
    <row r="66" spans="1:19" ht="13.8" x14ac:dyDescent="0.25">
      <c r="A66" s="84" t="s">
        <v>86</v>
      </c>
      <c r="B66" s="86"/>
      <c r="C66" s="90">
        <f>+E66/E34</f>
        <v>0.44444395467268999</v>
      </c>
      <c r="D66" s="91"/>
      <c r="E66" s="94">
        <f>+J62+E56</f>
        <v>892326.99</v>
      </c>
      <c r="F66" s="95"/>
      <c r="S66" s="71"/>
    </row>
    <row r="67" spans="1:19" ht="13.8" x14ac:dyDescent="0.25">
      <c r="A67" s="84" t="s">
        <v>80</v>
      </c>
      <c r="B67" s="86"/>
      <c r="C67" s="90">
        <f>100%-C66</f>
        <v>0.55555604532731007</v>
      </c>
      <c r="D67" s="91"/>
      <c r="E67" s="94">
        <f>+E34-E66</f>
        <v>1115410.95</v>
      </c>
      <c r="F67" s="95"/>
      <c r="S67" s="71"/>
    </row>
    <row r="68" spans="1:19" ht="13.8" x14ac:dyDescent="0.25">
      <c r="A68" s="96" t="s">
        <v>81</v>
      </c>
      <c r="B68" s="96"/>
      <c r="C68" s="97">
        <f>+C66+C67</f>
        <v>1</v>
      </c>
      <c r="D68" s="97"/>
      <c r="E68" s="98">
        <f>+E66+E67</f>
        <v>2007737.94</v>
      </c>
      <c r="F68" s="98"/>
      <c r="G68" s="9"/>
      <c r="H68" s="9"/>
      <c r="I68" s="9"/>
      <c r="J68" s="9"/>
      <c r="K68" s="9"/>
      <c r="L68" s="9"/>
      <c r="S68" s="71"/>
    </row>
    <row r="70" spans="1:19" s="2" customFormat="1" x14ac:dyDescent="0.3">
      <c r="A70" s="164" t="s">
        <v>64</v>
      </c>
      <c r="B70" s="165"/>
      <c r="C70" s="165"/>
      <c r="D70" s="165"/>
      <c r="E70" s="165"/>
      <c r="F70" s="165"/>
      <c r="G70" s="165"/>
      <c r="H70" s="165"/>
      <c r="I70" s="165"/>
      <c r="J70" s="165"/>
      <c r="K70" s="165"/>
      <c r="L70" s="166"/>
    </row>
    <row r="72" spans="1:19" x14ac:dyDescent="0.25">
      <c r="A72" s="107" t="s">
        <v>35</v>
      </c>
      <c r="B72" s="107"/>
      <c r="C72" s="107"/>
      <c r="D72" s="107"/>
      <c r="E72" s="107"/>
      <c r="F72" s="107"/>
      <c r="G72" s="107"/>
      <c r="H72" s="107"/>
      <c r="I72" s="107"/>
      <c r="J72" s="107"/>
      <c r="K72" s="107"/>
      <c r="L72" s="107"/>
    </row>
    <row r="73" spans="1:19" x14ac:dyDescent="0.25">
      <c r="A73" s="108" t="s">
        <v>36</v>
      </c>
      <c r="B73" s="109"/>
      <c r="C73" s="109"/>
      <c r="D73" s="110"/>
      <c r="E73" s="108" t="s">
        <v>37</v>
      </c>
      <c r="F73" s="109"/>
      <c r="G73" s="109"/>
      <c r="H73" s="109"/>
      <c r="I73" s="110"/>
      <c r="J73" s="108" t="s">
        <v>38</v>
      </c>
      <c r="K73" s="109"/>
      <c r="L73" s="110"/>
    </row>
    <row r="74" spans="1:19" s="35" customFormat="1" ht="159" customHeight="1" x14ac:dyDescent="0.3">
      <c r="A74" s="111" t="str">
        <f>DATOS!B5</f>
        <v>Dotación de vestuario para caballero a que tienen derecho los empleados de la Dirección Ejecutiva Seccional de Administración Judicial de Manizales – Caldas.  Se recibe la dotación a entera satisfacción.</v>
      </c>
      <c r="B74" s="112"/>
      <c r="C74" s="112"/>
      <c r="D74" s="113"/>
      <c r="E74" s="111" t="str">
        <f>+A74</f>
        <v>Dotación de vestuario para caballero a que tienen derecho los empleados de la Dirección Ejecutiva Seccional de Administración Judicial de Manizales – Caldas.  Se recibe la dotación a entera satisfacción.</v>
      </c>
      <c r="F74" s="112"/>
      <c r="G74" s="112"/>
      <c r="H74" s="112"/>
      <c r="I74" s="113"/>
      <c r="J74" s="111" t="str">
        <f>+DATOS!B6</f>
        <v>Factura FEL-821  Dotación de vestuario para caballero,  para los siguientes servidores Judiciales: Carlos Alberto Rodriguez, Carlos Felipe Murillo y certificado paz y salvo de seguridad social y parafiscales</v>
      </c>
      <c r="K74" s="112"/>
      <c r="L74" s="113"/>
    </row>
    <row r="76" spans="1:19" ht="9" customHeight="1" x14ac:dyDescent="0.25">
      <c r="A76" s="108" t="s">
        <v>39</v>
      </c>
      <c r="B76" s="109"/>
      <c r="C76" s="109"/>
      <c r="D76" s="110"/>
      <c r="E76" s="108" t="s">
        <v>40</v>
      </c>
      <c r="F76" s="109"/>
      <c r="G76" s="110"/>
      <c r="H76" s="108" t="s">
        <v>27</v>
      </c>
      <c r="I76" s="109"/>
      <c r="J76" s="110"/>
      <c r="K76" s="108" t="s">
        <v>41</v>
      </c>
      <c r="L76" s="110"/>
    </row>
    <row r="77" spans="1:19" s="26" customFormat="1" ht="34.5" customHeight="1" x14ac:dyDescent="0.25">
      <c r="A77" s="167" t="s">
        <v>89</v>
      </c>
      <c r="B77" s="168"/>
      <c r="C77" s="168"/>
      <c r="D77" s="169"/>
      <c r="E77" s="170" t="str">
        <f>+DATOS!B8</f>
        <v>2 juegos de camisa chaqueta y jean</v>
      </c>
      <c r="F77" s="171"/>
      <c r="G77" s="172"/>
      <c r="H77" s="167" t="str">
        <f>+DATOS!B9</f>
        <v>NA</v>
      </c>
      <c r="I77" s="168"/>
      <c r="J77" s="169"/>
      <c r="K77" s="173">
        <f>C66</f>
        <v>0.44444395467268999</v>
      </c>
      <c r="L77" s="174"/>
    </row>
    <row r="78" spans="1:19" s="26" customFormat="1" ht="9.75" customHeight="1" x14ac:dyDescent="0.25">
      <c r="A78" s="114"/>
      <c r="B78" s="115"/>
      <c r="C78" s="115"/>
      <c r="D78" s="116"/>
      <c r="E78" s="114"/>
      <c r="F78" s="115"/>
      <c r="G78" s="116"/>
      <c r="H78" s="114"/>
      <c r="I78" s="115"/>
      <c r="J78" s="116"/>
      <c r="K78" s="114"/>
      <c r="L78" s="116"/>
    </row>
    <row r="79" spans="1:19" s="26" customFormat="1" x14ac:dyDescent="0.25">
      <c r="A79" s="114"/>
      <c r="B79" s="115"/>
      <c r="C79" s="115"/>
      <c r="D79" s="116"/>
      <c r="E79" s="114"/>
      <c r="F79" s="115"/>
      <c r="G79" s="116"/>
      <c r="H79" s="114"/>
      <c r="I79" s="115"/>
      <c r="J79" s="116"/>
      <c r="K79" s="114"/>
      <c r="L79" s="116"/>
    </row>
    <row r="80" spans="1:19" x14ac:dyDescent="0.25">
      <c r="A80" s="108" t="s">
        <v>65</v>
      </c>
      <c r="B80" s="109"/>
      <c r="C80" s="109"/>
      <c r="D80" s="109"/>
      <c r="E80" s="109"/>
      <c r="F80" s="109"/>
      <c r="G80" s="109"/>
      <c r="H80" s="109"/>
      <c r="I80" s="109"/>
      <c r="J80" s="109"/>
      <c r="K80" s="109"/>
      <c r="L80" s="110"/>
    </row>
    <row r="81" spans="1:12" ht="84" customHeight="1" x14ac:dyDescent="0.25">
      <c r="A81" s="161" t="s">
        <v>94</v>
      </c>
      <c r="B81" s="162"/>
      <c r="C81" s="162"/>
      <c r="D81" s="162"/>
      <c r="E81" s="162"/>
      <c r="F81" s="162"/>
      <c r="G81" s="162"/>
      <c r="H81" s="162"/>
      <c r="I81" s="162"/>
      <c r="J81" s="162"/>
      <c r="K81" s="162"/>
      <c r="L81" s="163"/>
    </row>
    <row r="83" spans="1:12" x14ac:dyDescent="0.25">
      <c r="A83" s="117" t="s">
        <v>66</v>
      </c>
      <c r="B83" s="118"/>
      <c r="C83" s="118"/>
      <c r="D83" s="118"/>
      <c r="E83" s="118"/>
      <c r="F83" s="118"/>
      <c r="G83" s="118"/>
      <c r="H83" s="118"/>
      <c r="I83" s="118"/>
      <c r="J83" s="118"/>
      <c r="K83" s="118"/>
      <c r="L83" s="119"/>
    </row>
    <row r="84" spans="1:12" x14ac:dyDescent="0.25">
      <c r="A84" s="117" t="s">
        <v>43</v>
      </c>
      <c r="B84" s="119"/>
      <c r="C84" s="117" t="s">
        <v>67</v>
      </c>
      <c r="D84" s="118"/>
      <c r="E84" s="119"/>
      <c r="F84" s="117" t="s">
        <v>68</v>
      </c>
      <c r="G84" s="119"/>
      <c r="H84" s="117" t="s">
        <v>69</v>
      </c>
      <c r="I84" s="119"/>
      <c r="J84" s="117" t="s">
        <v>44</v>
      </c>
      <c r="K84" s="118"/>
      <c r="L84" s="119"/>
    </row>
    <row r="85" spans="1:12" x14ac:dyDescent="0.25">
      <c r="A85" s="103"/>
      <c r="B85" s="104"/>
      <c r="C85" s="103"/>
      <c r="D85" s="105"/>
      <c r="E85" s="104"/>
      <c r="F85" s="103"/>
      <c r="G85" s="104"/>
      <c r="H85" s="103"/>
      <c r="I85" s="104"/>
      <c r="J85" s="103"/>
      <c r="K85" s="105"/>
      <c r="L85" s="104"/>
    </row>
    <row r="86" spans="1:12" x14ac:dyDescent="0.25">
      <c r="A86" s="103"/>
      <c r="B86" s="104"/>
      <c r="C86" s="103"/>
      <c r="D86" s="105"/>
      <c r="E86" s="104"/>
      <c r="F86" s="103"/>
      <c r="G86" s="104"/>
      <c r="H86" s="103"/>
      <c r="I86" s="104"/>
      <c r="J86" s="103"/>
      <c r="K86" s="105"/>
      <c r="L86" s="104"/>
    </row>
    <row r="87" spans="1:12" x14ac:dyDescent="0.25">
      <c r="A87" s="5"/>
      <c r="B87" s="6"/>
      <c r="C87" s="6"/>
      <c r="D87" s="6"/>
      <c r="E87" s="6"/>
      <c r="F87" s="6"/>
      <c r="G87" s="6"/>
      <c r="H87" s="6"/>
      <c r="I87" s="6"/>
      <c r="J87" s="6"/>
      <c r="K87" s="6"/>
      <c r="L87" s="7"/>
    </row>
    <row r="88" spans="1:12" x14ac:dyDescent="0.25">
      <c r="A88" s="117" t="s">
        <v>45</v>
      </c>
      <c r="B88" s="118"/>
      <c r="C88" s="118"/>
      <c r="D88" s="118"/>
      <c r="E88" s="118"/>
      <c r="F88" s="118"/>
      <c r="G88" s="118"/>
      <c r="H88" s="118"/>
      <c r="I88" s="118"/>
      <c r="J88" s="118"/>
      <c r="K88" s="118"/>
      <c r="L88" s="119"/>
    </row>
    <row r="89" spans="1:12" ht="34.5" customHeight="1" x14ac:dyDescent="0.25">
      <c r="A89" s="103"/>
      <c r="B89" s="105"/>
      <c r="C89" s="105"/>
      <c r="D89" s="105"/>
      <c r="E89" s="105"/>
      <c r="F89" s="105"/>
      <c r="G89" s="105"/>
      <c r="H89" s="105"/>
      <c r="I89" s="105"/>
      <c r="J89" s="105"/>
      <c r="K89" s="105"/>
      <c r="L89" s="104"/>
    </row>
    <row r="91" spans="1:12" x14ac:dyDescent="0.25">
      <c r="A91" s="106" t="s">
        <v>46</v>
      </c>
      <c r="B91" s="106"/>
      <c r="C91" s="106"/>
      <c r="D91" s="106"/>
      <c r="E91" s="106"/>
      <c r="F91" s="106"/>
      <c r="G91" s="106"/>
      <c r="H91" s="106"/>
      <c r="I91" s="106"/>
      <c r="J91" s="106"/>
      <c r="K91" s="106"/>
      <c r="L91" s="106"/>
    </row>
    <row r="92" spans="1:12" x14ac:dyDescent="0.25">
      <c r="A92" s="101" t="s">
        <v>47</v>
      </c>
      <c r="B92" s="101"/>
      <c r="C92" s="101"/>
      <c r="D92" s="101"/>
      <c r="E92" s="101"/>
      <c r="F92" s="101"/>
      <c r="G92" s="101"/>
      <c r="H92" s="101"/>
      <c r="I92" s="101"/>
      <c r="J92" s="101"/>
      <c r="K92" s="101"/>
      <c r="L92" s="101"/>
    </row>
    <row r="93" spans="1:12" x14ac:dyDescent="0.25">
      <c r="A93" s="3" t="s">
        <v>48</v>
      </c>
      <c r="B93" s="99"/>
      <c r="C93" s="99"/>
      <c r="D93" s="99"/>
      <c r="E93" s="99"/>
      <c r="F93" s="99"/>
      <c r="G93" s="99"/>
      <c r="H93" s="99"/>
      <c r="I93" s="99"/>
      <c r="J93" s="99"/>
      <c r="K93" s="99"/>
      <c r="L93" s="99"/>
    </row>
    <row r="94" spans="1:12" x14ac:dyDescent="0.25">
      <c r="A94" s="3" t="s">
        <v>49</v>
      </c>
      <c r="B94" s="99"/>
      <c r="C94" s="99"/>
      <c r="D94" s="99"/>
      <c r="E94" s="99"/>
      <c r="F94" s="99"/>
      <c r="G94" s="99"/>
      <c r="H94" s="99"/>
      <c r="I94" s="99"/>
      <c r="J94" s="99"/>
      <c r="K94" s="99"/>
      <c r="L94" s="99"/>
    </row>
    <row r="95" spans="1:12" x14ac:dyDescent="0.25">
      <c r="A95" s="3" t="s">
        <v>50</v>
      </c>
      <c r="B95" s="99"/>
      <c r="C95" s="99"/>
      <c r="D95" s="99"/>
      <c r="E95" s="99"/>
      <c r="F95" s="99"/>
      <c r="G95" s="99"/>
      <c r="H95" s="99"/>
      <c r="I95" s="99"/>
      <c r="J95" s="99"/>
      <c r="K95" s="99"/>
      <c r="L95" s="99"/>
    </row>
    <row r="96" spans="1:12" s="8" customFormat="1" x14ac:dyDescent="0.25">
      <c r="A96" s="100" t="s">
        <v>51</v>
      </c>
      <c r="B96" s="100"/>
      <c r="C96" s="100"/>
      <c r="D96" s="100"/>
      <c r="E96" s="100"/>
      <c r="F96" s="100"/>
      <c r="G96" s="100"/>
      <c r="H96" s="100"/>
      <c r="I96" s="100"/>
      <c r="J96" s="100"/>
      <c r="K96" s="100"/>
      <c r="L96" s="100"/>
    </row>
    <row r="97" spans="1:12" ht="17.399999999999999" customHeight="1" x14ac:dyDescent="0.25">
      <c r="A97" s="3" t="s">
        <v>48</v>
      </c>
      <c r="B97" s="101" t="str">
        <f>+DATOS!B2</f>
        <v>Gloria Isabel Orozco</v>
      </c>
      <c r="C97" s="101"/>
      <c r="D97" s="101"/>
      <c r="E97" s="101"/>
      <c r="F97" s="101"/>
      <c r="G97" s="101"/>
      <c r="H97" s="101"/>
      <c r="I97" s="101"/>
      <c r="J97" s="101"/>
      <c r="K97" s="101"/>
      <c r="L97" s="101"/>
    </row>
    <row r="98" spans="1:12" ht="17.399999999999999" customHeight="1" x14ac:dyDescent="0.25">
      <c r="A98" s="3" t="s">
        <v>49</v>
      </c>
      <c r="B98" s="102" t="str">
        <f>+DATOS!B1</f>
        <v>Asistente Administrativa</v>
      </c>
      <c r="C98" s="102"/>
      <c r="D98" s="102"/>
      <c r="E98" s="102"/>
      <c r="F98" s="102"/>
      <c r="G98" s="102"/>
      <c r="H98" s="102"/>
      <c r="I98" s="102"/>
      <c r="J98" s="102"/>
      <c r="K98" s="102"/>
      <c r="L98" s="102"/>
    </row>
    <row r="99" spans="1:12" ht="17.399999999999999" customHeight="1" x14ac:dyDescent="0.25">
      <c r="A99" s="3" t="s">
        <v>50</v>
      </c>
      <c r="B99" s="99"/>
      <c r="C99" s="99"/>
      <c r="D99" s="99"/>
      <c r="E99" s="99"/>
      <c r="F99" s="99"/>
      <c r="G99" s="99"/>
      <c r="H99" s="99"/>
      <c r="I99" s="99"/>
      <c r="J99" s="99"/>
      <c r="K99" s="99"/>
      <c r="L99" s="99"/>
    </row>
    <row r="101" spans="1:12" x14ac:dyDescent="0.25">
      <c r="A101" s="1" t="s">
        <v>52</v>
      </c>
    </row>
    <row r="102" spans="1:12" x14ac:dyDescent="0.25">
      <c r="A102" s="1" t="s">
        <v>53</v>
      </c>
    </row>
  </sheetData>
  <mergeCells count="218">
    <mergeCell ref="C54:D54"/>
    <mergeCell ref="E54:F54"/>
    <mergeCell ref="H54:I54"/>
    <mergeCell ref="J54:K54"/>
    <mergeCell ref="A81:L81"/>
    <mergeCell ref="A83:L83"/>
    <mergeCell ref="A84:B84"/>
    <mergeCell ref="C84:E84"/>
    <mergeCell ref="F84:G84"/>
    <mergeCell ref="H84:I84"/>
    <mergeCell ref="J84:L84"/>
    <mergeCell ref="A78:D78"/>
    <mergeCell ref="K79:L79"/>
    <mergeCell ref="C55:D55"/>
    <mergeCell ref="E55:F55"/>
    <mergeCell ref="H55:I55"/>
    <mergeCell ref="J55:K55"/>
    <mergeCell ref="A70:L70"/>
    <mergeCell ref="A80:L80"/>
    <mergeCell ref="K76:L76"/>
    <mergeCell ref="A77:D77"/>
    <mergeCell ref="E77:G77"/>
    <mergeCell ref="H77:J77"/>
    <mergeCell ref="K77:L77"/>
    <mergeCell ref="C43:D43"/>
    <mergeCell ref="C44:D44"/>
    <mergeCell ref="C45:D45"/>
    <mergeCell ref="C46:D46"/>
    <mergeCell ref="C47:D47"/>
    <mergeCell ref="C52:D52"/>
    <mergeCell ref="E52:F52"/>
    <mergeCell ref="E51:F51"/>
    <mergeCell ref="C48:D48"/>
    <mergeCell ref="C49:D49"/>
    <mergeCell ref="C50:D50"/>
    <mergeCell ref="C51:D51"/>
    <mergeCell ref="E48:F48"/>
    <mergeCell ref="E49:F49"/>
    <mergeCell ref="E50:F50"/>
    <mergeCell ref="E43:F43"/>
    <mergeCell ref="E44:F44"/>
    <mergeCell ref="E45:F45"/>
    <mergeCell ref="E46:F46"/>
    <mergeCell ref="E47:F47"/>
    <mergeCell ref="C39:D39"/>
    <mergeCell ref="E39:F39"/>
    <mergeCell ref="C40:D40"/>
    <mergeCell ref="E40:F40"/>
    <mergeCell ref="C36:D36"/>
    <mergeCell ref="E36:F36"/>
    <mergeCell ref="C41:D41"/>
    <mergeCell ref="E41:F41"/>
    <mergeCell ref="C42:D42"/>
    <mergeCell ref="E42:F42"/>
    <mergeCell ref="E38:F38"/>
    <mergeCell ref="C38:D38"/>
    <mergeCell ref="H36:I36"/>
    <mergeCell ref="J36:K36"/>
    <mergeCell ref="C37:D37"/>
    <mergeCell ref="E37:F37"/>
    <mergeCell ref="A33:L33"/>
    <mergeCell ref="E34:G34"/>
    <mergeCell ref="J34:L34"/>
    <mergeCell ref="H34:I34"/>
    <mergeCell ref="A35:F35"/>
    <mergeCell ref="A34:D34"/>
    <mergeCell ref="G35:L35"/>
    <mergeCell ref="C30:D30"/>
    <mergeCell ref="E30:F30"/>
    <mergeCell ref="G30:I30"/>
    <mergeCell ref="J30:L30"/>
    <mergeCell ref="C31:D31"/>
    <mergeCell ref="E31:F31"/>
    <mergeCell ref="G31:I31"/>
    <mergeCell ref="J31:L31"/>
    <mergeCell ref="C28:D28"/>
    <mergeCell ref="E28:F28"/>
    <mergeCell ref="G28:I28"/>
    <mergeCell ref="J28:L28"/>
    <mergeCell ref="C29:D29"/>
    <mergeCell ref="E29:F29"/>
    <mergeCell ref="G29:I29"/>
    <mergeCell ref="J29:L29"/>
    <mergeCell ref="A25:C25"/>
    <mergeCell ref="D25:E25"/>
    <mergeCell ref="F25:H25"/>
    <mergeCell ref="I25:J25"/>
    <mergeCell ref="K25:L25"/>
    <mergeCell ref="A27:L27"/>
    <mergeCell ref="A23:L23"/>
    <mergeCell ref="D24:E24"/>
    <mergeCell ref="A24:C24"/>
    <mergeCell ref="F24:H24"/>
    <mergeCell ref="I24:J24"/>
    <mergeCell ref="K24:L24"/>
    <mergeCell ref="A21:B21"/>
    <mergeCell ref="C21:D21"/>
    <mergeCell ref="E21:F21"/>
    <mergeCell ref="G21:H21"/>
    <mergeCell ref="I21:J21"/>
    <mergeCell ref="K21:L21"/>
    <mergeCell ref="A18:B18"/>
    <mergeCell ref="C18:D18"/>
    <mergeCell ref="I18:J18"/>
    <mergeCell ref="K18:L18"/>
    <mergeCell ref="E18:F18"/>
    <mergeCell ref="K19:L19"/>
    <mergeCell ref="A20:B20"/>
    <mergeCell ref="C20:D20"/>
    <mergeCell ref="E20:F20"/>
    <mergeCell ref="G20:H20"/>
    <mergeCell ref="I20:J20"/>
    <mergeCell ref="K20:L20"/>
    <mergeCell ref="G18:H18"/>
    <mergeCell ref="A19:B19"/>
    <mergeCell ref="C19:D19"/>
    <mergeCell ref="E19:F19"/>
    <mergeCell ref="G19:H19"/>
    <mergeCell ref="I19:J19"/>
    <mergeCell ref="F14:G14"/>
    <mergeCell ref="H14:I14"/>
    <mergeCell ref="J14:L14"/>
    <mergeCell ref="A15:C15"/>
    <mergeCell ref="D15:E15"/>
    <mergeCell ref="F15:G15"/>
    <mergeCell ref="H15:I15"/>
    <mergeCell ref="J15:L15"/>
    <mergeCell ref="A16:C16"/>
    <mergeCell ref="D16:E16"/>
    <mergeCell ref="F16:G16"/>
    <mergeCell ref="H16:I16"/>
    <mergeCell ref="J16:L16"/>
    <mergeCell ref="A7:B7"/>
    <mergeCell ref="C7:D7"/>
    <mergeCell ref="E7:H7"/>
    <mergeCell ref="I7:L7"/>
    <mergeCell ref="C2:L2"/>
    <mergeCell ref="C3:L3"/>
    <mergeCell ref="A6:L6"/>
    <mergeCell ref="B94:L94"/>
    <mergeCell ref="B95:L95"/>
    <mergeCell ref="D11:E11"/>
    <mergeCell ref="I11:L11"/>
    <mergeCell ref="A12:L12"/>
    <mergeCell ref="A13:C13"/>
    <mergeCell ref="D13:E13"/>
    <mergeCell ref="F13:G13"/>
    <mergeCell ref="H13:I13"/>
    <mergeCell ref="J13:L13"/>
    <mergeCell ref="A8:B8"/>
    <mergeCell ref="C8:D8"/>
    <mergeCell ref="E8:H8"/>
    <mergeCell ref="I8:L8"/>
    <mergeCell ref="A10:L10"/>
    <mergeCell ref="A14:C14"/>
    <mergeCell ref="D14:E14"/>
    <mergeCell ref="A79:D79"/>
    <mergeCell ref="E79:G79"/>
    <mergeCell ref="H79:J79"/>
    <mergeCell ref="A88:L88"/>
    <mergeCell ref="A85:B85"/>
    <mergeCell ref="C85:E85"/>
    <mergeCell ref="F85:G85"/>
    <mergeCell ref="E76:G76"/>
    <mergeCell ref="H76:J76"/>
    <mergeCell ref="A72:L72"/>
    <mergeCell ref="A73:D73"/>
    <mergeCell ref="E73:I73"/>
    <mergeCell ref="J73:L73"/>
    <mergeCell ref="A74:D74"/>
    <mergeCell ref="E74:I74"/>
    <mergeCell ref="J74:L74"/>
    <mergeCell ref="A76:D76"/>
    <mergeCell ref="E78:G78"/>
    <mergeCell ref="H78:J78"/>
    <mergeCell ref="K78:L78"/>
    <mergeCell ref="B99:L99"/>
    <mergeCell ref="A96:L96"/>
    <mergeCell ref="B97:L97"/>
    <mergeCell ref="B98:L98"/>
    <mergeCell ref="H85:I85"/>
    <mergeCell ref="J85:L85"/>
    <mergeCell ref="A86:B86"/>
    <mergeCell ref="C86:E86"/>
    <mergeCell ref="F86:G86"/>
    <mergeCell ref="H86:I86"/>
    <mergeCell ref="J86:L86"/>
    <mergeCell ref="A89:L89"/>
    <mergeCell ref="A91:L91"/>
    <mergeCell ref="A92:L92"/>
    <mergeCell ref="B93:L93"/>
    <mergeCell ref="A66:B66"/>
    <mergeCell ref="C66:D66"/>
    <mergeCell ref="E66:F66"/>
    <mergeCell ref="A67:B67"/>
    <mergeCell ref="C67:D67"/>
    <mergeCell ref="E67:F67"/>
    <mergeCell ref="A68:B68"/>
    <mergeCell ref="C68:D68"/>
    <mergeCell ref="E68:F68"/>
    <mergeCell ref="A58:B58"/>
    <mergeCell ref="C58:D58"/>
    <mergeCell ref="E58:F58"/>
    <mergeCell ref="A60:L60"/>
    <mergeCell ref="A62:D62"/>
    <mergeCell ref="E62:F62"/>
    <mergeCell ref="H62:I62"/>
    <mergeCell ref="A56:B56"/>
    <mergeCell ref="C56:D56"/>
    <mergeCell ref="E56:F56"/>
    <mergeCell ref="H56:I56"/>
    <mergeCell ref="J56:K56"/>
    <mergeCell ref="A57:B57"/>
    <mergeCell ref="C57:D57"/>
    <mergeCell ref="E57:F57"/>
    <mergeCell ref="H57:I57"/>
    <mergeCell ref="J57:K57"/>
    <mergeCell ref="J62:L62"/>
  </mergeCells>
  <pageMargins left="0.9055118110236221" right="0.9055118110236221" top="0.55118110236220474" bottom="0.55118110236220474" header="0.31496062992125984" footer="0.31496062992125984"/>
  <pageSetup scale="88"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DATOS</vt:lpstr>
      <vt:lpstr>FORMATO</vt:lpstr>
      <vt:lpstr>Hoja3</vt:lpstr>
      <vt:lpstr>FORMATO!Área_de_impresión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Duque</dc:creator>
  <cp:lastModifiedBy>Gloria Orozco</cp:lastModifiedBy>
  <cp:lastPrinted>2020-12-15T16:35:03Z</cp:lastPrinted>
  <dcterms:created xsi:type="dcterms:W3CDTF">2016-07-31T19:14:07Z</dcterms:created>
  <dcterms:modified xsi:type="dcterms:W3CDTF">2021-09-07T21:45:44Z</dcterms:modified>
</cp:coreProperties>
</file>