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sj\Desktop\MJZ\CONTRATO\Aseo y Vigilancia\aseo definitivo\2023-2024\LA GUAJIRA\SEGUIMIENTO\AGOSTO 2023\"/>
    </mc:Choice>
  </mc:AlternateContent>
  <xr:revisionPtr revIDLastSave="0" documentId="8_{E9D1782F-D430-4498-B9C5-48FDBD5691C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GO" sheetId="3" r:id="rId1"/>
    <sheet name="INSUMOS" sheetId="2" r:id="rId2"/>
  </sheets>
  <externalReferences>
    <externalReference r:id="rId3"/>
    <externalReference r:id="rId4"/>
  </externalReferences>
  <definedNames>
    <definedName name="_xlnm._FilterDatabase" localSheetId="1" hidden="1">INSUMOS!$A$13:$AB$422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3" l="1"/>
  <c r="Q11" i="3" s="1"/>
  <c r="N10" i="3"/>
  <c r="Q10" i="3" s="1"/>
  <c r="N9" i="3"/>
  <c r="Q9" i="3" s="1"/>
  <c r="N8" i="3"/>
  <c r="Q8" i="3" s="1"/>
  <c r="D3" i="3"/>
  <c r="L16" i="2" l="1"/>
  <c r="F16" i="2" s="1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L17" i="2"/>
  <c r="F17" i="2" s="1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L18" i="2"/>
  <c r="F18" i="2" s="1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L22" i="2"/>
  <c r="F22" i="2" s="1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L24" i="2"/>
  <c r="F24" i="2" s="1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L27" i="2"/>
  <c r="F27" i="2" s="1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L28" i="2"/>
  <c r="F28" i="2" s="1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L29" i="2"/>
  <c r="F29" i="2" s="1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L30" i="2"/>
  <c r="F30" i="2" s="1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L31" i="2"/>
  <c r="F31" i="2" s="1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L33" i="2"/>
  <c r="F33" i="2" s="1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L34" i="2"/>
  <c r="F34" i="2" s="1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L36" i="2"/>
  <c r="F36" i="2" s="1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L37" i="2"/>
  <c r="F37" i="2" s="1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L38" i="2"/>
  <c r="F38" i="2" s="1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L39" i="2"/>
  <c r="F39" i="2" s="1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L41" i="2"/>
  <c r="F41" i="2" s="1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L42" i="2"/>
  <c r="F42" i="2" s="1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L43" i="2"/>
  <c r="F43" i="2" s="1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L49" i="2"/>
  <c r="F49" i="2" s="1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L50" i="2"/>
  <c r="F50" i="2" s="1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L51" i="2"/>
  <c r="F51" i="2" s="1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L53" i="2"/>
  <c r="F53" i="2" s="1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L54" i="2"/>
  <c r="F54" i="2" s="1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L57" i="2"/>
  <c r="F57" i="2" s="1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L58" i="2"/>
  <c r="F58" i="2" s="1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L59" i="2"/>
  <c r="F59" i="2" s="1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L60" i="2"/>
  <c r="F60" i="2" s="1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L61" i="2"/>
  <c r="F61" i="2" s="1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L62" i="2"/>
  <c r="F62" i="2" s="1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L63" i="2"/>
  <c r="F63" i="2" s="1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L65" i="2"/>
  <c r="F65" i="2" s="1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L66" i="2"/>
  <c r="F66" i="2" s="1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L67" i="2"/>
  <c r="F67" i="2" s="1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L69" i="2"/>
  <c r="F69" i="2" s="1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L70" i="2"/>
  <c r="F70" i="2" s="1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L73" i="2"/>
  <c r="F73" i="2" s="1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L74" i="2"/>
  <c r="F74" i="2" s="1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L75" i="2"/>
  <c r="F75" i="2" s="1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L77" i="2"/>
  <c r="F77" i="2" s="1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L80" i="2"/>
  <c r="F80" i="2" s="1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L81" i="2"/>
  <c r="F81" i="2" s="1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L82" i="2"/>
  <c r="F82" i="2" s="1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L83" i="2"/>
  <c r="F83" i="2" s="1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L84" i="2"/>
  <c r="F84" i="2" s="1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L85" i="2"/>
  <c r="F85" i="2" s="1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L86" i="2"/>
  <c r="F86" i="2" s="1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L87" i="2"/>
  <c r="F87" i="2" s="1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L88" i="2"/>
  <c r="F88" i="2" s="1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L91" i="2"/>
  <c r="F91" i="2" s="1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L94" i="2"/>
  <c r="F94" i="2" s="1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L100" i="2"/>
  <c r="F100" i="2" s="1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L101" i="2"/>
  <c r="F101" i="2" s="1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L103" i="2"/>
  <c r="F103" i="2" s="1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L105" i="2"/>
  <c r="F105" i="2" s="1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L106" i="2"/>
  <c r="F106" i="2" s="1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L111" i="2"/>
  <c r="F111" i="2" s="1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L113" i="2"/>
  <c r="F113" i="2" s="1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L114" i="2"/>
  <c r="F114" i="2" s="1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L115" i="2"/>
  <c r="F115" i="2" s="1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L116" i="2"/>
  <c r="F116" i="2" s="1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L118" i="2"/>
  <c r="F118" i="2" s="1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L120" i="2"/>
  <c r="F120" i="2" s="1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L121" i="2"/>
  <c r="F121" i="2" s="1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L123" i="2"/>
  <c r="F123" i="2" s="1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L127" i="2"/>
  <c r="F127" i="2" s="1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L128" i="2"/>
  <c r="F128" i="2" s="1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L129" i="2"/>
  <c r="F129" i="2" s="1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L130" i="2"/>
  <c r="F130" i="2" s="1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L131" i="2"/>
  <c r="F131" i="2" s="1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L132" i="2"/>
  <c r="F132" i="2" s="1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L135" i="2"/>
  <c r="F135" i="2" s="1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L137" i="2"/>
  <c r="F137" i="2" s="1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L139" i="2"/>
  <c r="F139" i="2" s="1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L140" i="2"/>
  <c r="F140" i="2" s="1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L142" i="2"/>
  <c r="F142" i="2" s="1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L145" i="2"/>
  <c r="F145" i="2" s="1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L146" i="2"/>
  <c r="F146" i="2" s="1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L147" i="2"/>
  <c r="F147" i="2" s="1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L149" i="2"/>
  <c r="F149" i="2" s="1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L150" i="2"/>
  <c r="F150" i="2" s="1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L153" i="2"/>
  <c r="F153" i="2" s="1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L154" i="2"/>
  <c r="F154" i="2" s="1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L155" i="2"/>
  <c r="F155" i="2" s="1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L157" i="2"/>
  <c r="F157" i="2" s="1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L158" i="2"/>
  <c r="F158" i="2" s="1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L159" i="2"/>
  <c r="F159" i="2" s="1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L160" i="2"/>
  <c r="F160" i="2" s="1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L161" i="2"/>
  <c r="F161" i="2" s="1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L162" i="2"/>
  <c r="F162" i="2" s="1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L163" i="2"/>
  <c r="F163" i="2" s="1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L164" i="2"/>
  <c r="F164" i="2" s="1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L165" i="2"/>
  <c r="F165" i="2" s="1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L166" i="2"/>
  <c r="F166" i="2" s="1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L168" i="2"/>
  <c r="F168" i="2" s="1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L170" i="2"/>
  <c r="F170" i="2" s="1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L171" i="2"/>
  <c r="F171" i="2" s="1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L172" i="2"/>
  <c r="F172" i="2" s="1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L173" i="2"/>
  <c r="F173" i="2" s="1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L174" i="2"/>
  <c r="F174" i="2" s="1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L176" i="2"/>
  <c r="F176" i="2" s="1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L178" i="2"/>
  <c r="F178" i="2" s="1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L180" i="2"/>
  <c r="F180" i="2" s="1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L181" i="2"/>
  <c r="F181" i="2" s="1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L182" i="2"/>
  <c r="F182" i="2" s="1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L183" i="2"/>
  <c r="F183" i="2" s="1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L184" i="2"/>
  <c r="F184" i="2" s="1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L186" i="2"/>
  <c r="F186" i="2" s="1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L187" i="2"/>
  <c r="F187" i="2" s="1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L188" i="2"/>
  <c r="F188" i="2" s="1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L189" i="2"/>
  <c r="F189" i="2" s="1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L190" i="2"/>
  <c r="F190" i="2" s="1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L191" i="2"/>
  <c r="F191" i="2" s="1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L192" i="2"/>
  <c r="F192" i="2" s="1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L194" i="2"/>
  <c r="F194" i="2" s="1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L195" i="2"/>
  <c r="F195" i="2" s="1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L196" i="2"/>
  <c r="F196" i="2" s="1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L197" i="2"/>
  <c r="F197" i="2" s="1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L198" i="2"/>
  <c r="F198" i="2" s="1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L199" i="2"/>
  <c r="F199" i="2" s="1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L200" i="2"/>
  <c r="F200" i="2" s="1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L201" i="2"/>
  <c r="F201" i="2" s="1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L202" i="2"/>
  <c r="F202" i="2" s="1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L204" i="2"/>
  <c r="F204" i="2" s="1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L205" i="2"/>
  <c r="F205" i="2" s="1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L206" i="2"/>
  <c r="F206" i="2" s="1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L207" i="2"/>
  <c r="F207" i="2" s="1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L208" i="2"/>
  <c r="F208" i="2" s="1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L209" i="2"/>
  <c r="F209" i="2" s="1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L210" i="2"/>
  <c r="F210" i="2" s="1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L211" i="2"/>
  <c r="F211" i="2" s="1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L212" i="2"/>
  <c r="F212" i="2" s="1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L213" i="2"/>
  <c r="F213" i="2" s="1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L214" i="2"/>
  <c r="F214" i="2" s="1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L216" i="2"/>
  <c r="F216" i="2" s="1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F19" i="2"/>
  <c r="F21" i="2"/>
  <c r="F23" i="2"/>
  <c r="F25" i="2"/>
  <c r="F32" i="2"/>
  <c r="F40" i="2"/>
  <c r="F45" i="2"/>
  <c r="F48" i="2"/>
  <c r="F52" i="2"/>
  <c r="F55" i="2"/>
  <c r="F56" i="2"/>
  <c r="F64" i="2"/>
  <c r="F68" i="2"/>
  <c r="F71" i="2"/>
  <c r="F72" i="2"/>
  <c r="F76" i="2"/>
  <c r="F79" i="2"/>
  <c r="F90" i="2"/>
  <c r="F92" i="2"/>
  <c r="F93" i="2"/>
  <c r="F95" i="2"/>
  <c r="F96" i="2"/>
  <c r="F97" i="2"/>
  <c r="F99" i="2"/>
  <c r="F104" i="2"/>
  <c r="F107" i="2"/>
  <c r="F109" i="2"/>
  <c r="F117" i="2"/>
  <c r="F119" i="2"/>
  <c r="F124" i="2"/>
  <c r="F125" i="2"/>
  <c r="F133" i="2"/>
  <c r="F136" i="2"/>
  <c r="F141" i="2"/>
  <c r="F143" i="2"/>
  <c r="F148" i="2"/>
  <c r="F151" i="2"/>
  <c r="F152" i="2"/>
  <c r="F167" i="2"/>
  <c r="F169" i="2"/>
  <c r="F175" i="2"/>
  <c r="F177" i="2"/>
  <c r="F179" i="2"/>
  <c r="F185" i="2"/>
  <c r="F193" i="2"/>
  <c r="F203" i="2"/>
  <c r="F217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M15" i="2"/>
  <c r="L15" i="2"/>
  <c r="F215" i="2" l="1"/>
  <c r="F35" i="2"/>
  <c r="F219" i="2"/>
  <c r="F47" i="2"/>
  <c r="F15" i="2"/>
  <c r="F218" i="2"/>
  <c r="F156" i="2"/>
  <c r="F144" i="2"/>
  <c r="J144" i="2" s="1"/>
  <c r="F138" i="2"/>
  <c r="J138" i="2" s="1"/>
  <c r="F134" i="2"/>
  <c r="F126" i="2"/>
  <c r="J126" i="2" s="1"/>
  <c r="F122" i="2"/>
  <c r="J122" i="2" s="1"/>
  <c r="F112" i="2"/>
  <c r="J112" i="2" s="1"/>
  <c r="F110" i="2"/>
  <c r="F108" i="2"/>
  <c r="J108" i="2" s="1"/>
  <c r="F102" i="2"/>
  <c r="J102" i="2" s="1"/>
  <c r="F98" i="2"/>
  <c r="J98" i="2" s="1"/>
  <c r="F89" i="2"/>
  <c r="F78" i="2"/>
  <c r="F46" i="2"/>
  <c r="J46" i="2" s="1"/>
  <c r="F44" i="2"/>
  <c r="F26" i="2"/>
  <c r="F20" i="2"/>
  <c r="J20" i="2" s="1"/>
  <c r="J15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10" i="2"/>
  <c r="J311" i="2"/>
  <c r="J312" i="2"/>
  <c r="J313" i="2"/>
  <c r="J314" i="2"/>
  <c r="J315" i="2"/>
  <c r="J316" i="2"/>
  <c r="J317" i="2"/>
  <c r="J16" i="2"/>
  <c r="J17" i="2"/>
  <c r="J18" i="2"/>
  <c r="J19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9" i="2"/>
  <c r="J100" i="2"/>
  <c r="J101" i="2"/>
  <c r="J103" i="2"/>
  <c r="J104" i="2"/>
  <c r="J105" i="2"/>
  <c r="J106" i="2"/>
  <c r="J107" i="2"/>
  <c r="J109" i="2"/>
  <c r="J110" i="2"/>
  <c r="J111" i="2"/>
  <c r="J113" i="2"/>
  <c r="J114" i="2"/>
  <c r="J115" i="2"/>
  <c r="J116" i="2"/>
  <c r="J117" i="2"/>
  <c r="J118" i="2"/>
  <c r="J119" i="2"/>
  <c r="J120" i="2"/>
  <c r="J121" i="2"/>
  <c r="J123" i="2"/>
  <c r="J124" i="2"/>
  <c r="J125" i="2"/>
  <c r="J127" i="2"/>
  <c r="J128" i="2"/>
  <c r="J129" i="2"/>
  <c r="J130" i="2"/>
  <c r="J131" i="2"/>
  <c r="J132" i="2"/>
  <c r="J133" i="2"/>
  <c r="J134" i="2"/>
  <c r="J135" i="2"/>
  <c r="J136" i="2"/>
  <c r="J137" i="2"/>
  <c r="J139" i="2"/>
  <c r="J140" i="2"/>
  <c r="J141" i="2"/>
  <c r="J142" i="2"/>
  <c r="J143" i="2"/>
  <c r="J145" i="2"/>
  <c r="J146" i="2"/>
  <c r="J147" i="2"/>
  <c r="J148" i="2"/>
  <c r="J149" i="2"/>
  <c r="J150" i="2"/>
  <c r="J151" i="2"/>
  <c r="J152" i="2"/>
  <c r="J153" i="2"/>
  <c r="J154" i="2"/>
  <c r="J155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63" i="2"/>
  <c r="J309" i="2"/>
  <c r="F14" i="2"/>
  <c r="J14" i="2" s="1"/>
  <c r="J156" i="2" l="1"/>
  <c r="J423" i="2" s="1"/>
  <c r="L12" i="3" s="1"/>
  <c r="M12" i="3" s="1"/>
  <c r="N12" i="3" s="1"/>
  <c r="Q12" i="3" s="1"/>
  <c r="Q15" i="3" s="1"/>
  <c r="F423" i="2"/>
  <c r="Q16" i="3" l="1"/>
  <c r="Q17" i="3" s="1"/>
  <c r="Q18" i="3" l="1"/>
</calcChain>
</file>

<file path=xl/sharedStrings.xml><?xml version="1.0" encoding="utf-8"?>
<sst xmlns="http://schemas.openxmlformats.org/spreadsheetml/2006/main" count="1355" uniqueCount="904">
  <si>
    <t>Cotización Aseo y Cafetería</t>
  </si>
  <si>
    <t xml:space="preserve">Región de Cobertura: </t>
  </si>
  <si>
    <t xml:space="preserve">Nombre del Proveedor: </t>
  </si>
  <si>
    <t>KIOS SAS</t>
  </si>
  <si>
    <t>Paquete de Servicios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</si>
  <si>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</si>
  <si>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</si>
  <si>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</si>
  <si>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</si>
  <si>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</si>
  <si>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</si>
  <si>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</si>
  <si>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</si>
  <si>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</si>
  <si>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</si>
  <si>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</si>
  <si>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</si>
  <si>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</si>
  <si>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</si>
  <si>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</si>
  <si>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</si>
  <si>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NomCoupa</t>
  </si>
  <si>
    <t>Servicio de Personal</t>
  </si>
  <si>
    <t>Operario de aseo y cafetería</t>
  </si>
  <si>
    <t>Tiempo Completo</t>
  </si>
  <si>
    <t>Operario de mantenimiento</t>
  </si>
  <si>
    <t>Coordinador de tiempo completo</t>
  </si>
  <si>
    <t>Operario de aseo y cafetería MT</t>
  </si>
  <si>
    <t>Medio Tiempo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</si>
  <si>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</si>
  <si>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</si>
  <si>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</si>
  <si>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</si>
  <si>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</si>
  <si>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</si>
  <si>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</si>
  <si>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</si>
  <si>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Porcentaje</t>
  </si>
  <si>
    <t>IVA</t>
  </si>
  <si>
    <t>ESTAMPILLA PRO UNIVERSIDAD DE LA GUAJIRA</t>
  </si>
  <si>
    <t>Total</t>
  </si>
  <si>
    <t>ESTAMPILLA PRO DESARROLLO</t>
  </si>
  <si>
    <t>Total porcentaje:</t>
  </si>
  <si>
    <t>#$27-01-08-010;113484;Mzabaler@cendoj.ramajudicial.gov.co#$</t>
  </si>
  <si>
    <t>Formato de cotización bienes de aseo y cafetería</t>
  </si>
  <si>
    <t>3. Bienes de Aseo y Cafetería</t>
  </si>
  <si>
    <t>Regional</t>
  </si>
  <si>
    <t>Items</t>
  </si>
  <si>
    <t>Proveedor</t>
  </si>
  <si>
    <t>Total Items a cotizar</t>
  </si>
  <si>
    <t>Observaciones</t>
  </si>
  <si>
    <t>Items con descuento hasta 25%</t>
  </si>
  <si>
    <t>Items con descuento hasta 20%</t>
  </si>
  <si>
    <t>Items pendientes de cotizar</t>
  </si>
  <si>
    <t>A. Insumos</t>
  </si>
  <si>
    <t>Detalle Sede</t>
  </si>
  <si>
    <t>No.</t>
  </si>
  <si>
    <t>Bien</t>
  </si>
  <si>
    <t xml:space="preserve">Especificación </t>
  </si>
  <si>
    <t xml:space="preserve">Presentación </t>
  </si>
  <si>
    <t>Cantidad Mensual</t>
  </si>
  <si>
    <t>Precio unitario</t>
  </si>
  <si>
    <t>Minimo</t>
  </si>
  <si>
    <t>Sede 1</t>
  </si>
  <si>
    <t>Sede 2</t>
  </si>
  <si>
    <t>Sede 3</t>
  </si>
  <si>
    <t>Sede 4</t>
  </si>
  <si>
    <t>Sede 5</t>
  </si>
  <si>
    <t>Sede 6</t>
  </si>
  <si>
    <t>Sede 7</t>
  </si>
  <si>
    <t>Sede 8</t>
  </si>
  <si>
    <t>Sede 9</t>
  </si>
  <si>
    <t>Sede 10</t>
  </si>
  <si>
    <t>Sede 11</t>
  </si>
  <si>
    <t>Sede 12</t>
  </si>
  <si>
    <t>Sede 13</t>
  </si>
  <si>
    <t>Sede 14</t>
  </si>
  <si>
    <t>Sede 15</t>
  </si>
  <si>
    <t>Sede 16</t>
  </si>
  <si>
    <t>Sede 17</t>
  </si>
  <si>
    <t>Jardineria mt2</t>
  </si>
  <si>
    <t>Servicio especializado de jardinería en metros cuadrados.</t>
  </si>
  <si>
    <t>Metros cuadrados</t>
  </si>
  <si>
    <t>Jabón para loza 1 (Compra)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</si>
  <si>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</si>
  <si>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</si>
  <si>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Jabón para loza 2 (Compra)</t>
  </si>
  <si>
    <t>Líquido, en recipiente plástico de mínimo 500 ml</t>
  </si>
  <si>
    <t>Jabón para loza 3 (Compra)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</si>
  <si>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</si>
  <si>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</si>
  <si>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Jabón para loza 4 (Compra)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</si>
  <si>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</si>
  <si>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</si>
  <si>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Jabón en barra (Compra)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</si>
  <si>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</si>
  <si>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</si>
  <si>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 (Compra)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</si>
  <si>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</si>
  <si>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Jabón abrasivo (Compra)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</si>
  <si>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</si>
  <si>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</si>
  <si>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Jabón de tocador 1 (Compra)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</si>
  <si>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</si>
  <si>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</si>
  <si>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Jabón de tocador 2 (Compra)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</si>
  <si>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</si>
  <si>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</si>
  <si>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Jabón de dispensador para manos 1 (Compra)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</si>
  <si>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</si>
  <si>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</si>
  <si>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 (Compra)</t>
  </si>
  <si>
    <t>Jabón de dispensador para manos 3 (Compra)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</si>
  <si>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</si>
  <si>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 (Compra)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</si>
  <si>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</si>
  <si>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</si>
  <si>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 (Compra)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</si>
  <si>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</si>
  <si>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</si>
  <si>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Limpiador multiusos 1 (Compra)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</si>
  <si>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</si>
  <si>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</si>
  <si>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 (Compra)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</si>
  <si>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</si>
  <si>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</si>
  <si>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 (Compra)</t>
  </si>
  <si>
    <t>Líquido, en recipiente plástico de repuesto  con capacidad mínima de 500 ml</t>
  </si>
  <si>
    <t>Limpiador desinfectante para pisos (Compra)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</si>
  <si>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</si>
  <si>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</si>
  <si>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Líquido desengrasante (Compra)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</si>
  <si>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</si>
  <si>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 (Compra)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</si>
  <si>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</si>
  <si>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</si>
  <si>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>Detergente multiusos en polvo (Compra)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</si>
  <si>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</si>
  <si>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</si>
  <si>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 (Compra)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</si>
  <si>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</si>
  <si>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 (Compra)</t>
  </si>
  <si>
    <t>Líquido, en recipiente plástico con capacidad mínima de 500 ml, con atomizador de pistola.</t>
  </si>
  <si>
    <t>Limpiador desinfectante para uso general 3 (Compra)</t>
  </si>
  <si>
    <t>Líquido, en recipiente plástico con capacidad mínima de 500 ml</t>
  </si>
  <si>
    <t>Desinfectante de alto nivel de desinfección para uso hospitalario (Compra)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</si>
  <si>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</si>
  <si>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</si>
  <si>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 (Compra)</t>
  </si>
  <si>
    <t>- Con agentes bactericidas, fungicidas y virucidas.</t>
  </si>
  <si>
    <t>Unidad con peso mínimo de 45 g</t>
  </si>
  <si>
    <t>Líquido para limpiar vidrios 1 (Compra)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</si>
  <si>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</si>
  <si>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Líquido para limpiar vidrios 2 (Compra)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</si>
  <si>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</si>
  <si>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 (Compra)</t>
  </si>
  <si>
    <t>Líquido, en recipiente plástico de repuesto con capacidad mínima
de 500 ml</t>
  </si>
  <si>
    <t>Blanqueador o hipoclorito 1 (Compra)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</si>
  <si>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</si>
  <si>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 (Compra)</t>
  </si>
  <si>
    <t>Líquido, en recipiente plástico con capacidad
mínima de 1.000 ml</t>
  </si>
  <si>
    <t>Blanqueador o hipoclorito 3 (Compra)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</si>
  <si>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</si>
  <si>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</si>
  <si>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Alcohol industrial 1 (Compra)</t>
  </si>
  <si>
    <t xml:space="preserve"> - Solución acuosa de alcohol etílico desnaturalizado con una concentración mínima de 70%
 - Desnaturalizado</t>
  </si>
  <si>
    <t>Alcohol industrial 2 (Compra)</t>
  </si>
  <si>
    <t>- Solución acuosa de alcohol etílico desnaturalizado con una concentración mínima de 70%
- Desnaturalizado</t>
  </si>
  <si>
    <t>Líquido, en recipiente plástico con capacidad mínima de 1000ml</t>
  </si>
  <si>
    <t>Creolina 1 (Compra)</t>
  </si>
  <si>
    <t>- Solución con una concentración mínima de fenoles de 4%</t>
  </si>
  <si>
    <t>Líquido, en recipiente
plástico con capacidad mínima de 500 ml</t>
  </si>
  <si>
    <t>Creolina 2 (Compra)</t>
  </si>
  <si>
    <t>Líquido para limpiar equipos de oficina 1 (Compra)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</si>
  <si>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</si>
  <si>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</si>
  <si>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 (Compra)</t>
  </si>
  <si>
    <t>Líquido, en recipiente plástico con capacidad
mínima de 500 ml</t>
  </si>
  <si>
    <t>Champú para alfombras y tapizados 1 (Compra)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</si>
  <si>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</si>
  <si>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 (Compra)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</si>
  <si>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</si>
  <si>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>Lustrador de muebles (Compra)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</si>
  <si>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</si>
  <si>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</si>
  <si>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 (Compra)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</si>
  <si>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</si>
  <si>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</si>
  <si>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 (Compra)</t>
  </si>
  <si>
    <t xml:space="preserve"> - Con agentes limpiadores y abrillantadores en una concentración mínima del 5% </t>
  </si>
  <si>
    <t>Crema, en recipiente plástico con capacidad
mínima de 200 ml</t>
  </si>
  <si>
    <t>Cera polimérica (Compra)</t>
  </si>
  <si>
    <t>- Polimérica autobrillante.
- Con polímeros acrílicos, nivelantes y plastificantes.
- Neutra (para pisos de todos los colores)
- Contenido mínimo de sólidos del 10%</t>
  </si>
  <si>
    <t>Cera emulsionada Neutra (Compra)</t>
  </si>
  <si>
    <t>- Emulsionada
- Neutra (para pisos de todos los colores)
- Contenido mínimo de sólidos del 5%</t>
  </si>
  <si>
    <t>Cera emulsionada roja (Compra)</t>
  </si>
  <si>
    <t>- Emulsionada
- Roja
- Contenido mínimo de sólidos del 5%
- Antideslizante</t>
  </si>
  <si>
    <t>Cera solvente (Compra)</t>
  </si>
  <si>
    <t>- Solvente
- Contenido mínimo de sólidos del 10%</t>
  </si>
  <si>
    <t>Sellante para pisos (Compra)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</si>
  <si>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</si>
  <si>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 (Compra)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</si>
  <si>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</si>
  <si>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</si>
  <si>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 (Compra)</t>
  </si>
  <si>
    <t>- Con agente activo alcalino en una concentración mínima del 9%
- pH entre 11 y 14</t>
  </si>
  <si>
    <t>Abrillantador para piso laminado (Compra)</t>
  </si>
  <si>
    <t>- Con agente(s) con efecto limpiador y brillador.</t>
  </si>
  <si>
    <t>Jabón neutro para pisos 1 (Compra)</t>
  </si>
  <si>
    <t xml:space="preserve"> - Jabón multiusos
 - PH Neutro, 
 - No corrosivo ni tóxico
- Debe contener concentraciones de fósforo iguales o inferiores a 0.65% de fósforo (Resolución 0689 de 2016)</t>
  </si>
  <si>
    <t>Jabón neutro para pisos 2 (Compra)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</si>
  <si>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</si>
  <si>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</si>
  <si>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Varsol  ecológico 1 (Compra)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</si>
  <si>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</si>
  <si>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</si>
  <si>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 (Compra)</t>
  </si>
  <si>
    <t>Desmanchador multiusos (Compra)</t>
  </si>
  <si>
    <t>- Con agente(s) tensoactivo(s) con efecto limpiador y desengrasante
- Para superficies de todo tipo.</t>
  </si>
  <si>
    <t>Crema, en bolsa plástica de mínimo 500 g</t>
  </si>
  <si>
    <t>Brillametal en crema (Compra)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</si>
  <si>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</si>
  <si>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</si>
  <si>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 (Compra)</t>
  </si>
  <si>
    <t>- Con agentes con efecto limpiador, pulidor y brillador.
- Para todo tipo de metales</t>
  </si>
  <si>
    <t>Líquido , en recipiente plástico con capacidad mínima de 200 ml</t>
  </si>
  <si>
    <t>Betún (Compra)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</si>
  <si>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</si>
  <si>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</si>
  <si>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Ambientador 1 (Compra)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</si>
  <si>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</si>
  <si>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 (Compra)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</si>
  <si>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</si>
  <si>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</si>
  <si>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Insecticida 1 (Compra)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</si>
  <si>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</si>
  <si>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</si>
  <si>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Insecticida 2 (Compra)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</si>
  <si>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</si>
  <si>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 (Compra)</t>
  </si>
  <si>
    <t>- En tela de toalla fileteada
- Color blanco sin estampado
- Tamaño mínimo de 45cm de largo por 45cm de ancho.</t>
  </si>
  <si>
    <t>Limpiones 2 (Compra)</t>
  </si>
  <si>
    <t>- En tela de toalla fileteada
- Color blanco sin estampado
-Tamaño mínimo de 100 cm de largo por 70 cm de ancho</t>
  </si>
  <si>
    <t>Limpiones 3 (Compra)</t>
  </si>
  <si>
    <t>- En tela fileteada
- Color blanco sin estampado
- Tamaño mínimo de 45 cm de largo por 45 cm de ancho</t>
  </si>
  <si>
    <t>Limpiones 4 (Compra)</t>
  </si>
  <si>
    <t>- En tela fileteada
- Color blanco sin estampado
-Tamaño mínimo de 100 cm de largo por 70 cm de ancho</t>
  </si>
  <si>
    <t>Limpiones 5 (Compra)</t>
  </si>
  <si>
    <t>- En tela tipo galleta fileteada
- Color blanco o beige sin estampado
-Tamaño mínimo de 100 cm de largo por 70 cm de ancho</t>
  </si>
  <si>
    <t>Bayetilla 1 (Compra)</t>
  </si>
  <si>
    <t xml:space="preserve"> - En tela fileteada
 -  100% algodón y fibra natural 
- Color blanco sin estampado
-Tamaño mínimo de 100 cm de largo por 70 cm de ancho</t>
  </si>
  <si>
    <t>Bayetilla 2 (Compra)</t>
  </si>
  <si>
    <t xml:space="preserve"> - En tela fileteada
 - 100% algodón y fibra natural 
 - Color rojo sin estampado
 -Tamaño mínimo de 100 cm de largo por 70 cm de ancho</t>
  </si>
  <si>
    <t>Toalla en tela blanca para pisos por metro (repuesto de haraganes) (Compra)</t>
  </si>
  <si>
    <t xml:space="preserve"> - Elaborado  en microfibras
 - Color blanco
 - Tamaño mínimo de 100 cm de largo por 70 cm de ancho</t>
  </si>
  <si>
    <t>Paño absorbente multiusos 1 (Compra)</t>
  </si>
  <si>
    <t>- Retira el polvo sin dejar residuos ni pelusas
- Antibacterial reutilizable
- Tela con microporos
- Tamaño mínimo de 60 cm de largo por 33 cm de ancho</t>
  </si>
  <si>
    <t>Paquete X 6 unidades</t>
  </si>
  <si>
    <t>Paño absorbente multiusos 2 (Compra)</t>
  </si>
  <si>
    <t>- Retira el polvo sin dejar residuos ni pelusas
- Antibacterial reutilizable
- Tela con microporos
- Tamaño mínimo de 25 cm de largo por 45 cm de ancho</t>
  </si>
  <si>
    <t>Rollo X 40 unidades</t>
  </si>
  <si>
    <t>Estopa (Compra)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</si>
  <si>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</si>
  <si>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</si>
  <si>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Esponjilla 1 (Compra)</t>
  </si>
  <si>
    <t>- Espuma enmallada
- Tamaño mínimo de 7 cm de largo por 10 cm de ancho</t>
  </si>
  <si>
    <t>Esponjilla 2 (Compra)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</si>
  <si>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</si>
  <si>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 (Compra)</t>
  </si>
  <si>
    <t>- Abrasiva
- Tamaño mínimo de 9 cm de largo por 12 cm de</t>
  </si>
  <si>
    <t>Esponjilla 4 (Compra)</t>
  </si>
  <si>
    <t>- Elaborada con fibra de acero inoxidable para dar brillo
- Tamaño mínimo de 5 cm de largo por 5 cm de ancho</t>
  </si>
  <si>
    <t>Esponjilla 5 (Compra)</t>
  </si>
  <si>
    <t>- Elaborada con alambre de acero inoxidable
- Tamaño mínimo de 7 cm de largo por 10 cm de ancho</t>
  </si>
  <si>
    <t>Esponjilla 6 (Compra)</t>
  </si>
  <si>
    <t>- Espuma enmallada
- Tamaño mínimo de 7 cm de largo por 10 cm de ancho
- No debe contener PVC o Poliestireno expandido u otros plásticos de un solo uso tanto en el envase como en el embalaje.</t>
  </si>
  <si>
    <t>Esponjilla 7 (Compra)</t>
  </si>
  <si>
    <t>- Abrasiva
- Tamaño mínimo de 9 cm de largo por 12 cm de ancho
- No debe contener PVC o Poliestireno expandido u otros plásticos de un solo uso tanto en el envase como en el embalaje.</t>
  </si>
  <si>
    <t>Escoba 1 (Compra)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</si>
  <si>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</si>
  <si>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 (Compra)</t>
  </si>
  <si>
    <t xml:space="preserve">- Cerdas duras elaboradas con PET calibre entre 0,4 y 0,6 mm.
- Área de barrido mínima de 25 cm de largo por 8 cm de ancho por 10 cm de alto
- Material de base en plástico con acople tipo rosca
</t>
  </si>
  <si>
    <t>Escoba 3 (Compra)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</si>
  <si>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</si>
  <si>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 (Compra)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</si>
  <si>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</si>
  <si>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 (Compra)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</si>
  <si>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</si>
  <si>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>Mango metálico escoba 1 (Compra)</t>
  </si>
  <si>
    <t xml:space="preserve">- Extensión mínima de 140 cm
 -Acople plástico o rosca para palos de escoba
 </t>
  </si>
  <si>
    <t>Mango madera escoba 1 (Compra)</t>
  </si>
  <si>
    <t>Cepillos 1 (Compra)</t>
  </si>
  <si>
    <t>- Tipo plancha, con mango de plástico
- Cuerpo elaborado en plástico
- Cerdas duras en fibra plástica
- Tamaño mínimo de 15 cm de largo por 5cm de ancho por 6 cm de alto.</t>
  </si>
  <si>
    <t>Cepillos 2 (Compra)</t>
  </si>
  <si>
    <t>- Para pisos
- Cuerpo elaborado en plástico
- Cerdas duras en fibra plástica
- Tamaño mínimo de 23 cm de largo por 6 cm de ancho por 7 cm de alto.
- Mango metálico con una extensión mínima de
140 cm</t>
  </si>
  <si>
    <t>Cepillos 3 (Compra)</t>
  </si>
  <si>
    <t>- Para pisos
- Cuerpo elaborado en plástico
- Cerdas duras en fibra plástica
- Tamaño mínimo de 35 cm de largo por 6 cm de ancho por 7 cm de alto.
- Mango metálico con una extensión mínima de
140 cm</t>
  </si>
  <si>
    <t>Trapero 1 (Compra)</t>
  </si>
  <si>
    <t xml:space="preserve"> - Elaborado con hilaza de algodón natural
 - Mecha con peso mínimo 250 gr y extensión mínima de 32 cm de  largo
 - Material de base en plástico con acople tipo rosca
</t>
  </si>
  <si>
    <t>Trapero 2 (Compra)</t>
  </si>
  <si>
    <t xml:space="preserve">- Elaborado con hilaza de algodón natural
- Mecha con peso mínimo de 350 gr y extensión mínima de 32 cm de largo
- Material de base en plástico con acople tipo rosca
</t>
  </si>
  <si>
    <t>Trapero 3 (Compra)</t>
  </si>
  <si>
    <t>- Elaborado con hilaza de algodón natural
- Mecha con peso mínimo de 435 gr y extensión mínima de 32 cm de largo
- Material de base en plástico con acople tipo rosca</t>
  </si>
  <si>
    <t>Trapero 4 (Compra)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</si>
  <si>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</si>
  <si>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 (Compra)</t>
  </si>
  <si>
    <t xml:space="preserve">- Extensión mínima de 140 cm
- Acople plástico o rosca para palos de escoba
 </t>
  </si>
  <si>
    <t>Mango madera trapero (Compra)</t>
  </si>
  <si>
    <t>Cepillo para sanitario (churrusco) (Compra)</t>
  </si>
  <si>
    <t>- Cerdas duras elaboradas en fibras plásticas
- Extensión mínima de las cerdas es de 2,5 cm
- Base y mango elaborados en plástico
- Mango con longitud mínima de 33 cm</t>
  </si>
  <si>
    <t>Pads 1 (Compra)</t>
  </si>
  <si>
    <t>- Para brillo
- Diámetro mínimo de 16 pulgadas
- Rojo o blanco</t>
  </si>
  <si>
    <t>Pads 2 (Compra)</t>
  </si>
  <si>
    <t>- Para remoción
- Diámetro mínimo de 16 pulgadas
- Café o negro</t>
  </si>
  <si>
    <t>Pads 3 (Compra)</t>
  </si>
  <si>
    <t>- Para brillo
- Diámetro mínimo de 20 pulgadas
- Rojo o blanco</t>
  </si>
  <si>
    <t>Pads 4 (Compra)</t>
  </si>
  <si>
    <t>- Para remoción
- Diámetro mínimo de 20 pulgadas
- Café o negro</t>
  </si>
  <si>
    <t>Pads 5 (Compra)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</si>
  <si>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</si>
  <si>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 (Compra)</t>
  </si>
  <si>
    <t>- Diámetro mínimo de 16 pulgadas
- Elaborado en hilaza de algodón</t>
  </si>
  <si>
    <t>Boneth 2 (Compra)</t>
  </si>
  <si>
    <t>- Diámetro mínimo de 20 pulgadas
- Elaborado en hilaza de algodón</t>
  </si>
  <si>
    <t>Bolsas plásticas 1 (Compra)</t>
  </si>
  <si>
    <t>- Elaborada en polietileno de baja densidad
- De color negro
- Calibre de mínimo 1
- Tamaño de 40 cm de ancho por 55 cm de largo</t>
  </si>
  <si>
    <t>Paquete de mínimo 6</t>
  </si>
  <si>
    <t>Bolsas plásticas 2 (Compra)</t>
  </si>
  <si>
    <t>- Elaborada en polietileno de baja densidad
- De color verde
- Calibre de mínimo 1
- Tamaño de 40 cm de ancho por 55 cm de largo</t>
  </si>
  <si>
    <t>Bolsas plásticas 3 (Compra)</t>
  </si>
  <si>
    <t>- Elaborada en polietileno de baja densidad
- De color blanco
- Calibre de mínimo 1
- Tamaño de 40 cm de ancho por 55 cm de largo</t>
  </si>
  <si>
    <t>Bolsas plásticas 4 (Compra)</t>
  </si>
  <si>
    <t>- Elaborada en polietileno de baja densidad
- De color rojo
- Calibre de mínimo 1
- Tamaño de 40 cm de ancho por 55 cm de largo
 - Con impresión de aviso de riesgo biológico</t>
  </si>
  <si>
    <t>Bolsas plásticas 5 (Compra)</t>
  </si>
  <si>
    <t>- Elaborada en polietileno de baja densidad
- De color azul
- Calibre de mínimo 1
- Tamaño de 40 cm de ancho por 55 cm de largo</t>
  </si>
  <si>
    <t>Bolsas plásticas 7 (Compra)</t>
  </si>
  <si>
    <t>- Elaborada en polietileno de baja densidad
- De color amarillo
- Calibre de mínimo 1
- Tamaño de 40 cm de ancho por 55 cm de largo</t>
  </si>
  <si>
    <t>Bolsas plásticas 8 (Compra)</t>
  </si>
  <si>
    <t>- Elaborada en polietileno de baja densidad
- De color negro
-Calibre de mínimo 2
- Tamaño de 60 cm de ancho por 70 cm de largo</t>
  </si>
  <si>
    <t>Bolsas plásticas 9 (Compra)</t>
  </si>
  <si>
    <t>- Elaborada en polietileno de baja densidad
- De color verde
- Calibre de mínimo 2
- Tamaño de 60 cm de ancho por 70 cm de largo</t>
  </si>
  <si>
    <t>Bolsas plásticas 10 (Compra)</t>
  </si>
  <si>
    <t>- Elaborada en polietileno de baja densidad
- De color blanco
- Calibre de mínimo 2
- Tamaño de 60 cm de ancho por 70 cm de largo</t>
  </si>
  <si>
    <t>Bolsas plásticas 11 (Compra)</t>
  </si>
  <si>
    <t>- Elaborada en polietileno de baja densidad
- De color rojo
- Calibre de mínimo 2
- Tamaño de 60 cm de ancho por 70 cm de largo
- Con impresión de aviso de riesgo biológico</t>
  </si>
  <si>
    <t>Bolsas plásticas 12 (Compra)</t>
  </si>
  <si>
    <t xml:space="preserve">- Elaborada en polietileno de baja densidad
- De color azul
- Calibre de mínimo 2
- Tamaño de 60 cm de ancho por 70 cm de largo
</t>
  </si>
  <si>
    <t>Bolsas plásticas 14 (Compra)</t>
  </si>
  <si>
    <t xml:space="preserve">- Elaborada en polietileno de baja densidad
- De color amarillo
- Calibre de mínimo 2
- Tamaño de 60 cm de ancho por 70 cm de largo
</t>
  </si>
  <si>
    <t>Bolsas plásticas 15 (Compra)</t>
  </si>
  <si>
    <t>- Elaborada en polietileno de baja densidad
- De color negro
- Calibre de mínimo 2
- Tamaño de 70 cm de ancho por 90 cm de largo</t>
  </si>
  <si>
    <t>Bolsas plásticas 16 (Compra)</t>
  </si>
  <si>
    <t>- Elaborada en polietileno de baja densidad
- De color verde
- Calibre de mínimo 2
- Tamaño de 70 cm de ancho por 90 cm de largo</t>
  </si>
  <si>
    <t>Bolsas plásticas 17 (Compra)</t>
  </si>
  <si>
    <t>- Elaborada en polietileno de baja densidad
- De color blanco
- Calibre de mínimo 2
- Tamaño de 70 cm de ancho por 90 cm de largo</t>
  </si>
  <si>
    <t>Bolsas plásticas 18 (Compra)</t>
  </si>
  <si>
    <t>- Elaborada en polietileno de baja densidad
- De color rojo
- Calibre de mínimo 2
- Tamaño de 70 cm de ancho por 90 cm de largo
- Con impresión de aviso de riesgo biológico</t>
  </si>
  <si>
    <t>Bolsas plásticas 19 (Compra)</t>
  </si>
  <si>
    <t xml:space="preserve">- Elaborada en polietileno de baja densidad
- De color azul
- Calibre de mínimo 2
- Tamaño de 70 cm de ancho por 90 cm de largo
</t>
  </si>
  <si>
    <t>Bolsas plásticas 20 (Compra)</t>
  </si>
  <si>
    <t xml:space="preserve">- Elaborada en polietileno de baja densidad
- De color amarillo
- Calibre de mínimo 2
- Tamaño de 70 cm de ancho por 90 cm de largo
</t>
  </si>
  <si>
    <t>Bolsas plásticas 21 (Compra)</t>
  </si>
  <si>
    <t>- Elaborada en polietileno de baja densidad
- De color negro
- Calibre de mínimo 3
- Tamaño de 80 cm de ancho por 110 cm de largo</t>
  </si>
  <si>
    <t>Bolsas plásticas 22 (Compra)</t>
  </si>
  <si>
    <t>- Elaborada en polietileno de baja densidad
- De color verde
- Calibre de mínimo 3
- Tamaño de 80 cm de ancho por 110 cm de largo</t>
  </si>
  <si>
    <t>Bolsas plásticas 23 (Compra)</t>
  </si>
  <si>
    <t>- Elaborada en polietileno de baja densidad
- De color blanco
-Calibre de mínimo 3
- Tamaño de 80 cm de ancho por 110 cm de largo</t>
  </si>
  <si>
    <t>Bolsas plásticas 24 (Compra)</t>
  </si>
  <si>
    <t>- Elaborada en polietileno de baja densidad
- De color rojo
-Calibre de mínimo 3
- Tamaño de 80 cm de ancho por 110 cm de largo
- Con impresión de aviso de riesgo biológico</t>
  </si>
  <si>
    <t>Bolsas plásticas 25 (Compra)</t>
  </si>
  <si>
    <t xml:space="preserve">- Elaborada en polietileno de baja densidad
- De color azul
-Calibre de mínimo 3
- Tamaño de 80 cm de ancho por 110 cm de largo
</t>
  </si>
  <si>
    <t>Bolsas plásticas 26 (Compra)</t>
  </si>
  <si>
    <t xml:space="preserve">- Elaborada en polietileno de baja densidad
- De color amarilla
-Calibre de mínimo 3
- Tamaño de 80 cm de ancho por 110 cm de largo
</t>
  </si>
  <si>
    <t>Guantes 1 (Compra)</t>
  </si>
  <si>
    <t>- Tipo doméstico
- Elaborados en látex
- Calibre mínimo de 18
- Tallas 7 a 9 o S a XL
- Color amarillo</t>
  </si>
  <si>
    <t>Par</t>
  </si>
  <si>
    <t>Guantes 2 (Compra)</t>
  </si>
  <si>
    <t>- Tipo doméstico
- Elaborados en látex
- Calibre mínimo de 18
- Tallas 7 a 9 o S a XL
- Color negro</t>
  </si>
  <si>
    <t>Guantes 3 (Compra)</t>
  </si>
  <si>
    <t>- Tipo doméstico
- Elaborados en látex
- Calibre mínimo de 25
- Tallas 7 a 9 o S a XL
- Color negro</t>
  </si>
  <si>
    <t>Guantes 4 (Compra)</t>
  </si>
  <si>
    <t>- Tipo doméstico
- Elaborados en látex
- Calibre mínimo de 25
- Tallas 7 a 9 o S a XL
- Color rojo</t>
  </si>
  <si>
    <t>Guantes 5 (Compra)</t>
  </si>
  <si>
    <t>- Tipo industrial
- Elaborados en látex
- Calibre mínimo de 35
- Tallas 7 a 9 o S a XL
- Color negro</t>
  </si>
  <si>
    <t>Guantes 6 (Compra)</t>
  </si>
  <si>
    <t>- Elaborados en látex desechable (tipo cirugía)
- Empovaldos
- Tallas XS a XXL</t>
  </si>
  <si>
    <t>Caja de mínimo 100 unidades</t>
  </si>
  <si>
    <t>Guantes 7 (Compra)</t>
  </si>
  <si>
    <t>- Elaborados en carnaza
- Tallas 7 a 9 o S a XL</t>
  </si>
  <si>
    <t>Guantes 8 (Compra)</t>
  </si>
  <si>
    <t>- Tipo mosquetero
- Calibre mínimo de 40
- Tallas 7 a 9 o S a XL
- Color negro</t>
  </si>
  <si>
    <t>Guantes 9 (Compra)</t>
  </si>
  <si>
    <t>- Elaborados en hilaza
- Tallas 7 a 9 o S a XL</t>
  </si>
  <si>
    <t>Tapabocas 1 (Compra)</t>
  </si>
  <si>
    <t>- Elaborado en tela no tejida
- Desechable
- Con tiras elásticas</t>
  </si>
  <si>
    <t>Caja de mínimo 50 unidades</t>
  </si>
  <si>
    <t>Tapabocas 2 (Compra)</t>
  </si>
  <si>
    <t>- Elaborado en tela no tejida de Polipropileno y Poliéster
- Desechable
- Con tiras elásticas
- Con soporte nasal</t>
  </si>
  <si>
    <t>Papel higiénico 1 (Compra)</t>
  </si>
  <si>
    <t xml:space="preserve"> - Rollo con longitud mínima de 20 metros
 - Doble hoja blanca
 - Sin fragancia</t>
  </si>
  <si>
    <t>Rollo</t>
  </si>
  <si>
    <t>Papel higiénico 2 (Compra)</t>
  </si>
  <si>
    <t>- Rollo con longitud mínima de 250 metros
- Doble hoja de color natural
- Sin fragancia</t>
  </si>
  <si>
    <t>Papel higiénico 3 (Compra)</t>
  </si>
  <si>
    <t>- Rollo con longitud mínima de 250 metros
- Doble hoja blanca
- Sin fragancia</t>
  </si>
  <si>
    <t>Papel higiénico 4 (Compra)</t>
  </si>
  <si>
    <t>- Rollo con longitud mínima de 400 metros
- Hoja sencilla de color natural
- Sinfragancia</t>
  </si>
  <si>
    <t>Papel higiénico 5 (Compra)</t>
  </si>
  <si>
    <t xml:space="preserve"> - Rollo con longitud mínima de 400 metros
 - Hoja sencilla de color blanco
 - Sin fragancia</t>
  </si>
  <si>
    <t>Toallas para manos 1 (Compra)</t>
  </si>
  <si>
    <t>- Rollo con longitud mínima de 100 metros
- Doble hoja con un tamaño mínimo 15 cm de ancho
- Disponibles en color blanco</t>
  </si>
  <si>
    <t>Toallas para manos 2 (Compra)</t>
  </si>
  <si>
    <t>- Rollo con longitud mínima de 100 metros
- Doble hoja con un tamaño mínimo 15 cm de ancho
- Disponibles en color natural</t>
  </si>
  <si>
    <t>Toallas para manos 3 (Compra)</t>
  </si>
  <si>
    <t xml:space="preserve"> - Rollo con longitud mínima de 150 metros
 - Doble hoja con un tamaño mínimo 15 cm de ancho
 - Disponibles en color blanco
 - Sin olor o fragancia</t>
  </si>
  <si>
    <t>Toallas para manos 4 (Compra)</t>
  </si>
  <si>
    <t xml:space="preserve"> - Rollo con longitud mínima de 150 metros
 - Doble hoja con un tamaño mínimo 15 cm de ancho
 - Disponibles en color natural
 - Sin fragancia</t>
  </si>
  <si>
    <t>Toallas para manos 5 (Compra)</t>
  </si>
  <si>
    <t>- Toallas interdobladas, paquete con mínimo 150 unidades
- Doble hoja con un tamaño mínimo de 20 cm de largo por 15 cm de ancho
 - Hoja color natural</t>
  </si>
  <si>
    <t>Toallas para manos 6 (Compra)</t>
  </si>
  <si>
    <t>- Toallas interdobladas, paquete con mínimo 150 unidades
- Doble hoja con un tamaño mínimo de 20 cm de largo por 15 cm de ancho
 - Hoja color blanco</t>
  </si>
  <si>
    <t>Toallas para manos 7 (Compra)</t>
  </si>
  <si>
    <t>- Toallas con precorte
- Rollo con longitud mínima de 100 metros
- Doble hoja con tamaño mínimo de 15 cms de ancho
- Color Blanco
- Sin fragancia</t>
  </si>
  <si>
    <t>Toallas para manos 8 (Compra)</t>
  </si>
  <si>
    <t>- Toallas con precorte
- Rollo con longitud mínima de 100 metros
- Doble hoja con tamaño mínimo de 15 cms de ancho
- Color Natural
- Sin fragancia</t>
  </si>
  <si>
    <t>Pañuelos (Compra)</t>
  </si>
  <si>
    <t>- Doble hoja
- Color blanco</t>
  </si>
  <si>
    <t>Vasos biodegradables 1 (Compra)</t>
  </si>
  <si>
    <t xml:space="preserve"> - Elaborado en cartón 97% biodegradable
- Capacidad mínima de 4 oz</t>
  </si>
  <si>
    <t>Paquete de mínimo 50 unidades</t>
  </si>
  <si>
    <t>Vasos biodegradables 2 (Compra)</t>
  </si>
  <si>
    <t xml:space="preserve"> - Elaborado en cartón 97% biodegradable
 - Capacidad mínima de 6 oz</t>
  </si>
  <si>
    <t>Paquete de mínimo 50</t>
  </si>
  <si>
    <t>Vasos biodegradables 3 (Compra)</t>
  </si>
  <si>
    <t xml:space="preserve"> - Elaborado en cartón 97% biodegradable
- Capacidad mínima de 9 oz</t>
  </si>
  <si>
    <t>Paquete de mínimo 40 unidades</t>
  </si>
  <si>
    <t>Vasos biodegradables 4 (Compra)</t>
  </si>
  <si>
    <t>- Capacidad mínima de 9 onzas 
- Sin tapa 
- Liso
- Biodegradable y compostable.
- Elaborado en polyboard (cartón)  y/ocon la fibra de caña de azúcar o almidón de maíz</t>
  </si>
  <si>
    <t>Mezclador 1 (Compra)</t>
  </si>
  <si>
    <t>- Mezcladores  elaborados en madera y/o apartir de recursos renovables como la caña de azucar y/o almidón de maíz
- Longitud mínima de 11 cm</t>
  </si>
  <si>
    <t>Paquete de mínimo 500</t>
  </si>
  <si>
    <t>Servilleta papel (Compra)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</si>
  <si>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</si>
  <si>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</si>
  <si>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 (Compra)</t>
  </si>
  <si>
    <t>- Elaborada en tela
- Para greca
- Capacidad de media libra
- No debe contener PVC o Poliestireno expandido u otros plásticos de un solo uso tanto en el envase como en el embalaje</t>
  </si>
  <si>
    <t>Filtro para greca 2 (Compra)</t>
  </si>
  <si>
    <t>- Elaborada en tela
- Para greca
- Capacidad de una 1 libra
- No debe contener PVC o Poliestireno expandido u otros plásticos de un solo uso tanto en el envase como en el embalaje.</t>
  </si>
  <si>
    <t>Filtro para greca 3 (Compra)</t>
  </si>
  <si>
    <t>- Elaborada en tela
- Para greca
- Capacidad de dos 2 libras
- No debe contener PVC o Poliestireno expandido u otros plásticos de un solo uso tanto en el envase como en el embalaje.</t>
  </si>
  <si>
    <t>Churrusco para tubos de greca (Compra)</t>
  </si>
  <si>
    <t>- Cepillo para lavado y fregado de grecas.  
- No debe contener PVC, Poliestireno expandido u otros plásticos de un solo uso tanto en el envase como en el embalaje.
- Base y mango elaborados en alambre</t>
  </si>
  <si>
    <t>Papel Aluminio 1 (Compra)</t>
  </si>
  <si>
    <t>- Longitud mínima del rollo de 40 metros
- Ancho mínimo del rollo de 27 cm</t>
  </si>
  <si>
    <t>Caja de carton con un 1 rollo de mínimo 40 metros de largo y 27
cm de ancho</t>
  </si>
  <si>
    <t>Papel Aluminio 2 (Compra)</t>
  </si>
  <si>
    <t>- Longitud mínima del rollo de 100 metros
- Ancho mínimo del rollo de 27 cm</t>
  </si>
  <si>
    <t>Caja de carton con un 1 rollo de mínimo 100 metros de largo y 27
cm de ancho</t>
  </si>
  <si>
    <t>Película transparente para alimentos (Compra)</t>
  </si>
  <si>
    <t>- Longitud mínima del rollo de 50 metros
- Ancho mínimo del rollo de 27 cm</t>
  </si>
  <si>
    <t>Caja de carton con un 1 rollo</t>
  </si>
  <si>
    <t>Termo para café 1 (Compra)</t>
  </si>
  <si>
    <t>- Elaborado en plástico
- Capacidad mínima de 1 litro</t>
  </si>
  <si>
    <t>Termo para café 2 (Compra)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</si>
  <si>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</si>
  <si>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 (Compra)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</si>
  <si>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</si>
  <si>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</si>
  <si>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Café 2 (Compra)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</si>
  <si>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</si>
  <si>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 (Compra)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</si>
  <si>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</si>
  <si>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</si>
  <si>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Café Social (Compra)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</si>
  <si>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</si>
  <si>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 (Compra)</t>
  </si>
  <si>
    <t>- No láctea
- Debe cumplir con Resolución 333 de 2011 sobre rotulado y etiquetado nutricional y las normas que la modifiquen</t>
  </si>
  <si>
    <t>Bolsas de mínimo 100 sobres de mínimo 4 g</t>
  </si>
  <si>
    <t>Azúcar 1 (Compra)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</si>
  <si>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</si>
  <si>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</si>
  <si>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Azúcar 2 (Compra)</t>
  </si>
  <si>
    <t>Bolsa de mínimo 200 sobres o tubipacks de 3,5 g</t>
  </si>
  <si>
    <t>Azúcar 3 (Compra)</t>
  </si>
  <si>
    <t>Azúcar 4 (Compra)</t>
  </si>
  <si>
    <t>- Morena
- Empaque elaborado en materiales atóxicos
- Debe cumplir con Resolución 333 de 2011 sobre rotulado y etiquetado nutricional y las normas que la modifiquen</t>
  </si>
  <si>
    <t>Endulzante (Compra)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</si>
  <si>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</si>
  <si>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</si>
  <si>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 (Compra)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</si>
  <si>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</si>
  <si>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</si>
  <si>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 (Compra)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</si>
  <si>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</si>
  <si>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</si>
  <si>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 (Compra)</t>
  </si>
  <si>
    <t>1 kg (1.000 g)</t>
  </si>
  <si>
    <t>Sal 3 (Compra)</t>
  </si>
  <si>
    <t>Salero de mínimo 130 g</t>
  </si>
  <si>
    <t>Aromática (Compra)</t>
  </si>
  <si>
    <t>- Para infusión
- Cajas disponbiles en mínimo tres (3) sabores
- 100% naturales</t>
  </si>
  <si>
    <t>Cajas de mínimo 20 en sobres.</t>
  </si>
  <si>
    <t>Aromática de panela (Compra)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</si>
  <si>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</si>
  <si>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Bebida de frutas (Compra)</t>
  </si>
  <si>
    <t>- En jarabe
- Cajas disponbiles en mínimo tres (3) sabores</t>
  </si>
  <si>
    <t>Caja de mínimo 20 sobres</t>
  </si>
  <si>
    <t>Bebida de panela (Compra)</t>
  </si>
  <si>
    <t>- Bebida instantánea granulada
- Cajas disponbiles en mínimo tres (3) sabores</t>
  </si>
  <si>
    <t>Caja de mínimo 25 sobres</t>
  </si>
  <si>
    <t>Té (Compra)</t>
  </si>
  <si>
    <t>Caja x 20 mínimo sobres</t>
  </si>
  <si>
    <t>Infusión frutal (Compra)</t>
  </si>
  <si>
    <t xml:space="preserve"> - Para infusión
 - 100% naturales
 - Sabores surtidos</t>
  </si>
  <si>
    <t>Agua potable 1 (Compra)</t>
  </si>
  <si>
    <t>- Agua potable purificada sin gas</t>
  </si>
  <si>
    <t>Botella plástica de
mínimo 250 ml</t>
  </si>
  <si>
    <t>Agua potable 2 (Compra)</t>
  </si>
  <si>
    <t xml:space="preserve"> - Agua potable purificada sin gas</t>
  </si>
  <si>
    <t>Botella plástica de
mínimo 500 ml</t>
  </si>
  <si>
    <t>Agua potable 3 (Compra)</t>
  </si>
  <si>
    <t xml:space="preserve"> - Agua potable purificada
-  Con gas</t>
  </si>
  <si>
    <t>Agua potable 4 (Compra)</t>
  </si>
  <si>
    <t>- Agua potable potable purificada</t>
  </si>
  <si>
    <t>Botellón de mínimo 18.9 L</t>
  </si>
  <si>
    <t>Válvula dispensadora para botellón de agua (Compra)</t>
  </si>
  <si>
    <t>-Válvula en material plástico con boquilla ajustable a los diferentes tipos de botellones</t>
  </si>
  <si>
    <t>Servilleta de tela (Compra)</t>
  </si>
  <si>
    <t>- Elaborada en tela
- Color blanco
- Dimensiones mínimas de 40 cm de largo y 40 cm de ancho.</t>
  </si>
  <si>
    <t>Cepillo para paredes y techos (Compra)</t>
  </si>
  <si>
    <t xml:space="preserve"> - Cuerpo elaborado en plástico
 - Cerdas duras en fibra plástica
 - Largo mínimo de 140 cm</t>
  </si>
  <si>
    <t>Brillador 1 (Compra)</t>
  </si>
  <si>
    <t>- Mopa elaborada en algodón
- Área de barrido mínima de 100 cm de largo por 16cm de ancho
- Armazón y mango metálico</t>
  </si>
  <si>
    <t>Brillador 2 (Compra)</t>
  </si>
  <si>
    <t>- Mopa elaborada en algodón
- Área de barrido mínima de 60 cm de largo por 16cm de ancho
- Armazón y mango metálico</t>
  </si>
  <si>
    <t>Repuestos brillador 1 (Compra)</t>
  </si>
  <si>
    <t>- Mopa elaborada en algodón
- Área de barrido mínima de 100 cm de largo por 16 cm de ancho</t>
  </si>
  <si>
    <t>Repuestos brillador 2 (Compra)</t>
  </si>
  <si>
    <t>- Mopa elaborada en algodón
- Área de barrido mínima de 60 cm de largo por 16 cm de ancho</t>
  </si>
  <si>
    <t>Destapador para sanitario (chupa) (Compra)</t>
  </si>
  <si>
    <t>- Tipo campana
- Chupa elaborada en caucho
- Diámetro mínimo de 12 cm
- Mango elaborado en madera
- Mango con longitud mínima de 33 cm</t>
  </si>
  <si>
    <t>Plumero o limpia polvo (Compra)</t>
  </si>
  <si>
    <t>- Fibras sintéticas
- Mango de plástico
- Largo total mínimo de 65 cm
- Electrostático</t>
  </si>
  <si>
    <t>Rastrillo 1 (Compra)</t>
  </si>
  <si>
    <t>- Barra dentada plástica con mínimo 18 dientes
- Mango metálico  plastificado con longitud mínima de 120 cm</t>
  </si>
  <si>
    <t>Rastrillo 2 (Compra)</t>
  </si>
  <si>
    <t>- Barra dentada metálica con mínimo 18 dientes
- Mango metálico plastificado con longitud mínima de 120 cm</t>
  </si>
  <si>
    <t>Recogedor de basura 1 (Compra)</t>
  </si>
  <si>
    <t>- Elaborado en plástico
- Con banda de goma y dientas barrescobas
- Mango con longitud mínima de 70 cm</t>
  </si>
  <si>
    <t>Recogedor de basura 2 (Compra)</t>
  </si>
  <si>
    <t xml:space="preserve"> - Elaborado en plástico
 - Plegable, con tapa que abre y cierra</t>
  </si>
  <si>
    <t>Atomizadores (Compra)</t>
  </si>
  <si>
    <t>- Elaborado en plástico
- Reutilizable
- Capacidad mínima de 500 cc
- con pistola</t>
  </si>
  <si>
    <t>Caneca para almacenar ropa sucia  (Arrendamiento)</t>
  </si>
  <si>
    <t>- Elaborado en plástico
- Dimensiones mínimas de 50 cm de alto por 30 cm de ancho
- Incluye tapa
- En colores variados</t>
  </si>
  <si>
    <t>Caneca para almacenar ropa sucia  (Compra)</t>
  </si>
  <si>
    <t>Vasos  1 (Arrendamiento)</t>
  </si>
  <si>
    <t>- Elaborado en vidrio
- Cilíndrico
- Capacidad mínima de 9 oz</t>
  </si>
  <si>
    <t>Vasos  1 (Compra)</t>
  </si>
  <si>
    <t>Vasos  2 (Arrendamiento)</t>
  </si>
  <si>
    <t>- Elaborado en vidrio
- Cilíndrico
- Capacidad mínima de 12 oz</t>
  </si>
  <si>
    <t>Vasos  2 (Compra)</t>
  </si>
  <si>
    <t>Cuchara  (Compra)</t>
  </si>
  <si>
    <t>- Elaboradas en acero inoxidable
- Longitud total mínima de 17 cm</t>
  </si>
  <si>
    <t>Tenedor  (Compra)</t>
  </si>
  <si>
    <t>- Elaborados en acero inoxidable
- lisos
- Longitud total mínima de 17 cm</t>
  </si>
  <si>
    <t>Cuchillo  (Compra)</t>
  </si>
  <si>
    <t>- Elaborados en acero inoxidable
- lisos
- Longitud total mínima de 20 cm</t>
  </si>
  <si>
    <t>Cuchara pequeña  (Compra)</t>
  </si>
  <si>
    <t>- Elaborados en acero inoxidable
- lisos
- Longitud total mínima de 12 cm</t>
  </si>
  <si>
    <t>Platos  1 (Arrendamiento)</t>
  </si>
  <si>
    <t>- Elaborados en porcelana blanca
- Llanos
- Color blanco sin diseño
- Diámetro mínimo de 26 cm
- Apto para uso en horno microondas</t>
  </si>
  <si>
    <t>Platos  1 (Compra)</t>
  </si>
  <si>
    <t>Platos  2 (Arrendamiento)</t>
  </si>
  <si>
    <t>- Elaborados en porcelana blanca
- Llanos
- Color blanco sin diseño
- Diámetro mínimo de 22 cm
- Apto para uso en horno microondas</t>
  </si>
  <si>
    <t>Platos  2 (Compra)</t>
  </si>
  <si>
    <t>Platos  3 (Arrendamiento)</t>
  </si>
  <si>
    <t>- Elaborados en porcelana blanca
- Llanos
- Color blanco sin diseño
- Diámetro mínimo de 16 cm
- Apto para uso en horno microondas</t>
  </si>
  <si>
    <t>Platos  3 (Compra)</t>
  </si>
  <si>
    <t>Platos  4 (Arrendamiento)</t>
  </si>
  <si>
    <t>- Elaborados en porcelana blanca
- Hondo
- Color blanco sin diseño
- Diámetro mínimo de 17 cm
- Apto para uso en horno microondas</t>
  </si>
  <si>
    <t>Platos  4 (Compra)</t>
  </si>
  <si>
    <t>Platos  5 (Arrendamiento)</t>
  </si>
  <si>
    <t>- Elaborados en porcelana blanca
- Hondo
- Color blanco  sin diseño
- Diámetro mínimo de 22 cm
- Apto para uso en horno microondas</t>
  </si>
  <si>
    <t>Platos  5 (Compra)</t>
  </si>
  <si>
    <t>Pocillos  (Arrendamiento)</t>
  </si>
  <si>
    <t>- Elaborado en porcelana blanca para café
- Sin diseño
- De mínimo 150 cc
- No se debe rayar con el uso de cubiertos
- Debe ser apta para uso en microondas</t>
  </si>
  <si>
    <t>Pocillos  (Compra)</t>
  </si>
  <si>
    <t>Juego de cubiertos  (Compra)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</si>
  <si>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</si>
  <si>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</si>
  <si>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 (Arrendamiento)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</si>
  <si>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</si>
  <si>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</si>
  <si>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Terno para café (Compra)</t>
  </si>
  <si>
    <t>Vajilla  1 (Arrendamiento)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</si>
  <si>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</si>
  <si>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1 (Compra)</t>
  </si>
  <si>
    <t>Vajilla  2 (Arrendamiento)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</si>
  <si>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</si>
  <si>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 (Compra)</t>
  </si>
  <si>
    <t>Cuchillo de cocina  (Compra)</t>
  </si>
  <si>
    <t>- Hoja elaborada en acero inoxidable de mínimo 20 cm de largo y 2 cm de ancho.
- Mango liso elaborado en polipropileno negro</t>
  </si>
  <si>
    <t>Tijeras de cocina  (Compra)</t>
  </si>
  <si>
    <t>- Hojas elaborada en acero inoxidable de mínimo 20 cm de largo
- Mango de plástico liso</t>
  </si>
  <si>
    <t>Jarra  (Arrendamiento)</t>
  </si>
  <si>
    <t>- Elaborada en vidrio
- Sin diseño
- Capacidad mínima de 1,5 litros</t>
  </si>
  <si>
    <t>Jarra  (Compra)</t>
  </si>
  <si>
    <t>Combustible para Cortadora de césped, sopladora de hojas y guadañas (Compra)</t>
  </si>
  <si>
    <t xml:space="preserve"> - Gasolina </t>
  </si>
  <si>
    <t>Galón</t>
  </si>
  <si>
    <t>Organizador  porta escobas  (Compra)</t>
  </si>
  <si>
    <t>- Con capacidad para organizar mínimo 4 escobas de manera simultánea</t>
  </si>
  <si>
    <t>Espátula  (Compra)</t>
  </si>
  <si>
    <t>- Metálica con mango de plástico
- Con hoja de mínimo 2 pulgadas de largo</t>
  </si>
  <si>
    <t>Haraganes 1  (Compra)</t>
  </si>
  <si>
    <t>- Para limpiar vidrios
- Con banda de goma con longitud mínima de 25 cm.
- Mango con longitud mínima de 60 cm</t>
  </si>
  <si>
    <t>Haraganes 2  (Compra)</t>
  </si>
  <si>
    <t>- Para limpiar vidrios
- Con banda de goma con longitud mínima de 50 cm.
- Mango metálico extensible con longitud mínima
de 60 cm y máxima de 150 cm</t>
  </si>
  <si>
    <t>Haraganes 3  (Compra)</t>
  </si>
  <si>
    <t>- Para escurrir pisos
- Con banda de goma con longitud mínima de 35 cm</t>
  </si>
  <si>
    <t>Haraganes 4  (Compra)</t>
  </si>
  <si>
    <t>- Para escurrir pisos
-Con banda de goma con longitud mínima de 50 cm.</t>
  </si>
  <si>
    <t>Balde (Arrendamiento)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</si>
  <si>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</si>
  <si>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Balde (Compra)</t>
  </si>
  <si>
    <t>Plato Biodegradable 1 (Compra)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</si>
  <si>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</si>
  <si>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Plato Biodegradable 2 (Compra)</t>
  </si>
  <si>
    <t>- Plato pando, circular, sin divisiones 
- Biodegradable  
-Tamaño: 18 cm
- Sin ala
- Elaborado con la fibra de caña de azúcar o almidón de maíz
- No debe contener PVC o Poliestireno expandido u otros plásticos de un solo uso tanto en el envase como en el embalaje.</t>
  </si>
  <si>
    <t>Pocillos 1 (Arrendamiento)</t>
  </si>
  <si>
    <t>- Elaborado en porcelana blanca para café
- De mínimo 170 cc
- No se debe rayar con el uso de cubiertos
- Debe ser apta para uso en microondas</t>
  </si>
  <si>
    <t>Pocillos 1 (Compra)</t>
  </si>
  <si>
    <t>Terno para café  (Arrendamiento)</t>
  </si>
  <si>
    <t>-Pocillo y plato de porcelana blanca para café.
- Plato de mínimo 13 cm de diámetro y pocillo de mínimo 170 cc
- No se debe rayar con el uso de los cubiertos y
debe ser apta para uso en horno microondas.</t>
  </si>
  <si>
    <t>Terno para café  (Compra)</t>
  </si>
  <si>
    <t>Cafetera 1 (Arrendamiento)</t>
  </si>
  <si>
    <t xml:space="preserve"> - Capacidad mínima de 12 tazas
 - 120 voltios
 - Potencia mínima de 900 w
 - Filtro permanente
 - Material plástico
 - Jarra de vidrio</t>
  </si>
  <si>
    <t>Cafetera 1 (Compra)</t>
  </si>
  <si>
    <t>Vajilla  3 (Arrendamiento)</t>
  </si>
  <si>
    <t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</si>
  <si>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3 (Compra)</t>
  </si>
  <si>
    <t>Vajilla  4 (Arrendamiento)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</si>
  <si>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</si>
  <si>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4 (Compra)</t>
  </si>
  <si>
    <t>Portavasos (Arrendamiento)</t>
  </si>
  <si>
    <t>- Elaborado en acero inoxidable
- Diámetro mínimo de 12 cm</t>
  </si>
  <si>
    <t>Portavasos (Compra)</t>
  </si>
  <si>
    <t>Bandeja 1 (Arrendamiento)</t>
  </si>
  <si>
    <t>- Elaborada en acero inoxidable
- Sin diseño
- Dimensiones mínimas de 37 cm de largo por 27 cm de ancho</t>
  </si>
  <si>
    <t>Bandeja 1 (Compra)</t>
  </si>
  <si>
    <t>Bandeja 2 (Arrendamiento)</t>
  </si>
  <si>
    <t>- Elaborada en acero inoxidable
- Sin diseño
- Dimensiones mínimas de 50 cm de largo por 33 cm de ancho</t>
  </si>
  <si>
    <t>Bandeja 2 (Compra)</t>
  </si>
  <si>
    <t>Bandeja 3 (Arrendamiento)</t>
  </si>
  <si>
    <t>- Elaborada en plástico
- Superficie antideslizante
- Diseño sencillo
- Dimensiones mínimas de 37cm de largo por 27 cm de ancho
- Color blanco o beige</t>
  </si>
  <si>
    <t>Bandeja 3 (Compra)</t>
  </si>
  <si>
    <t>Bandeja 4 (Arrendamiento)</t>
  </si>
  <si>
    <t>- Elaborada en plástico
- Superficie antideslizante
- Diseño sencillo
- Dimensiones mínimas de 45 cm de largo por 35 cm de ancho
- Color blanco o beige</t>
  </si>
  <si>
    <t>Bandeja 4 (Compra)</t>
  </si>
  <si>
    <t>Olleta (Arrendamiento)</t>
  </si>
  <si>
    <t>- Elaborada en aluminio
- Capacidad mínima de 2 litros</t>
  </si>
  <si>
    <t>Olleta (Compra)</t>
  </si>
  <si>
    <t>Olla 1 (Arrendamiento)</t>
  </si>
  <si>
    <t>- Elaborada en aluminio
- Con tapa en aluminio
- Capacidad mínima de 3 litros</t>
  </si>
  <si>
    <t>Olla 1 (Compra)</t>
  </si>
  <si>
    <t>Olla 2 (Arrendamiento)</t>
  </si>
  <si>
    <t>- Elaborada en aluminio
- Con tapa en aluminio
- Capacidad mínima de 5 litros</t>
  </si>
  <si>
    <t>Olla 2 (Compra)</t>
  </si>
  <si>
    <t>Escurridor para platos (Arrendamiento)</t>
  </si>
  <si>
    <t>- Elaborado en plástico
- Con rejilla, portacubiertos y bandeja plástica de goteo
- Dimensiones mínimas de 40 cm de largo y 30 cm de ancho</t>
  </si>
  <si>
    <t>Escurridor para platos (Compra)</t>
  </si>
  <si>
    <t>Soporte para Botellón de agua (Compra)</t>
  </si>
  <si>
    <t xml:space="preserve"> - Metálico
- Plegable</t>
  </si>
  <si>
    <t>Carro exprimidor de trapero 1 (Arrendamiento)</t>
  </si>
  <si>
    <t xml:space="preserve"> - Elaborado en plástico
 - Capacidad mínima de 24 litros
 - Con cuatro ruedas y manija de escurridor</t>
  </si>
  <si>
    <t>Carro exprimidor de trapero 1 (Compra)</t>
  </si>
  <si>
    <t>Carro exprimidor de trapero 2 (Arrendamiento)</t>
  </si>
  <si>
    <t>- Elaborado en plástico
- Capacidad mínima de 35 litros
- Con cuatro ruedas y manija de escurridor</t>
  </si>
  <si>
    <t>Carro exprimidor de trapero 2 (Compra)</t>
  </si>
  <si>
    <t>Carros para limpieza (Arrendamiento)</t>
  </si>
  <si>
    <t>- Tamaño mínimo de 70 cm de largo por 50 cm de ancho por 95 cm de alto
- Mínimo dos bandejas de servicio
- Con mínimo una bolsa de limpieza
- Con plataforma para balde escurridor
- Con cuatro ruedas antirayones
- Ruedas delanteras con ángulo de giro de 360 grados</t>
  </si>
  <si>
    <t>Carros para limpieza (Compra)</t>
  </si>
  <si>
    <t>Carro de bebidas (Arrendamiento)</t>
  </si>
  <si>
    <t>- Elaborado en plástico
- Mínimo dos estantes para distribución de bebidas
- Tamaño mínimo de 80 cm de largo por 47 cm de ancho por 90 cm de alto</t>
  </si>
  <si>
    <t>Carro de bebidas (Compra)</t>
  </si>
  <si>
    <t>Escalera 1 (Arrendamiento)</t>
  </si>
  <si>
    <t xml:space="preserve"> - Cuerpo plástico
- Altura mínima de mínimo dos pasos.</t>
  </si>
  <si>
    <t>Escalera 1 (Compra)</t>
  </si>
  <si>
    <t>Escalera 2 (Arrendamiento)</t>
  </si>
  <si>
    <t xml:space="preserve"> - Cuerpo Metálico
- Altura mínima de  mínimo dos pasos.</t>
  </si>
  <si>
    <t>Escalera 2 (Compra)</t>
  </si>
  <si>
    <t>Escalera 3 (Arrendamiento)</t>
  </si>
  <si>
    <t xml:space="preserve"> - Cuerpo Metálico
- Altura mínima de mínimo cuatro pasos.</t>
  </si>
  <si>
    <t>Escalera 3 (Compra)</t>
  </si>
  <si>
    <t>Escalera 4 (Arrendamiento)</t>
  </si>
  <si>
    <t xml:space="preserve"> - Cuerpo Metálico
- Altura mínima de mínimo seis pasos. </t>
  </si>
  <si>
    <t>Escalera 4 (Compra)</t>
  </si>
  <si>
    <t>Escalera de tipo industrial (Arrendamiento)</t>
  </si>
  <si>
    <t>Cuerpo en aluminio, tipo tijera
- Altura mínima de 5 escalones
- Con capacidad de resistencia a una carga concentrada en cualquier punto del escalón de 127 kg
- Con tapones de caucho antideslizantes</t>
  </si>
  <si>
    <t>Escalera de tipo industrial (Compra)</t>
  </si>
  <si>
    <t>Mangueras 1 (Arrendamiento)</t>
  </si>
  <si>
    <t xml:space="preserve"> - Longitud mínima de 20 metros
 - Elaborada en PVC
 - Con terminales roscadas en ambos extremos
 - Incluye accesorios: acoples y pistola </t>
  </si>
  <si>
    <t>Mangueras 1 (Compra)</t>
  </si>
  <si>
    <t>Mangueras 2 (Arrendamiento)</t>
  </si>
  <si>
    <t>- Longitud mínima de 30 metros
- Elaborada en PVC
- Con terminales roscadas en ambos extremos
- Incluye accesorios: acoples y pistola</t>
  </si>
  <si>
    <t>Mangueras 2 (Compra)</t>
  </si>
  <si>
    <t>Mangueras 3 (Arrendamiento)</t>
  </si>
  <si>
    <t>- Longitud mínima de 50 metros
- Elaborada en PVC
- Con terminales roscadas en ambos extremos
- Incluye accesorios: acoples y pistola</t>
  </si>
  <si>
    <t>Mangueras 3 (Compra)</t>
  </si>
  <si>
    <t>Contenedor de basura 1 (Compra)</t>
  </si>
  <si>
    <t>- Elaborado en plástico
- Tapa con pedal
- Capacidad mínima de 10 litros
- Color negro
- Impresión de la palabra "Plásticos" en la cara delantera del contenedor</t>
  </si>
  <si>
    <t>Contenedor de basura 2 (Compra)</t>
  </si>
  <si>
    <t>- Elaborado en plástico
- Tapa con pedal
- Capacidad mínima de 10 litros
- Color blanco
- Impresión de las palabras "Papel y cartón" en la cara delantera del contenedor</t>
  </si>
  <si>
    <t>Contenedor de basura 3 (Compra)</t>
  </si>
  <si>
    <t>- Elaborado en plástico
- Tapa con pedal
- Capacidad mínima de 10 litros
- Color verde
- Impresión de las palabras  "No reciclables" u "Orgánicos" u "Ordinarios" en la cara delantera del contenedor</t>
  </si>
  <si>
    <t>Contenedor de basura 4 (Compra)</t>
  </si>
  <si>
    <t>- Elaborado en plástico
- Tapa con pedal
- Capacidad mínima de 10 litros
- Color rojo
- Impresión de las palabras "Riesgo biológico" o "Residuos peligrosos" en la cara delantera del contenedor</t>
  </si>
  <si>
    <t>Contenedor de basura 5 (Compra)</t>
  </si>
  <si>
    <t>- Elaborado en plástico
- Tapa con pedal
- Capacidad mínima de 20 litros
- Color negro
- Impresión de la palabra "Plásticos" en la cara delantera del contenedor</t>
  </si>
  <si>
    <t>Contenedor de basura 6 (Compra)</t>
  </si>
  <si>
    <t>- Elaborado en plástico
- Tapa con pedal
- Capacidad mínima de 20 litros
- Color blanco
- Impresión de las palabras "Papel y cartón" en la cara delantera del contenedor</t>
  </si>
  <si>
    <t>Contenedor de basura 7 (Compra)</t>
  </si>
  <si>
    <t>- Elaborado en plástico
- Tapa con pedal
- Capacidad mínima de 20 litros
- Color verde
- Impresión de las palabras  "No reciclables" u "Orgánicos" u "Ordinarios" en la cara delantera del contenedor</t>
  </si>
  <si>
    <t>Contenedor de basura 8 (Compra)</t>
  </si>
  <si>
    <t>- Elaborado en plástico
- Tapa con pedal
- Capacidad mínima de 20 litros
- Color rojo
- Impresión de las palabras "Riesgo biológico" o "Residuos peligrosos" en la cara delantera del
contenedor</t>
  </si>
  <si>
    <t>Contenedor de basura 9 (Compra)</t>
  </si>
  <si>
    <t>- Elaborado en plástico
- Con tapa en vaivén
- Capacidad mínima de 50 litros
- Color negro
- Impresión de la palabra "Plásticos" en la cara delantera del contenedor</t>
  </si>
  <si>
    <t>Contenedor de basura 10 (Compra)</t>
  </si>
  <si>
    <t>- Elaborado en plástico
- Con tapa en vaivén
- Capacidad mínima de 50 litros
- Color blanco
- Impresión de las palabras "Papel y cartón" en la cara delantera del contenedor</t>
  </si>
  <si>
    <t>Contenedor de basura 11 (Compra)</t>
  </si>
  <si>
    <t>- Elaborado en plástico
- Con tapa en vaivén
- Capacidad mínima de 50 litros
- Color verde
- Impresión de las palabras  "No reciclables" u "Orgánicos" u "Ordinarios" en la cara delantera del contenedor</t>
  </si>
  <si>
    <t>Contenedor de basura 12 (Compra)</t>
  </si>
  <si>
    <t>- Elaborado en plástico
- Con tapa en vaivén
- Capacidad mínima de 50 litros
- Color rojo
- Impresión de las palabras "Riesgo biológico" o "Residuos peligrosos" en la cara delantera del contenedor</t>
  </si>
  <si>
    <t>Contenedor de basura 13 (Compra)</t>
  </si>
  <si>
    <t>- Elaborado en plástico
-- Con tapa en vaivén
- Capacidad mínima de 120 litros
- Color negro
- Impresión de la palabra "Plásticos" en la cara delantera del contenedor</t>
  </si>
  <si>
    <t>Contenedor de basura 14 (Compra)</t>
  </si>
  <si>
    <t>- Elaborado en plástico
- Con tapa en vaivén
- Capacidad mínima de 120 litros
- Color blanco
- Impresión de las palabras "Papel y cartón" en la cara delantera del contenedor</t>
  </si>
  <si>
    <t>Contenedor de basura 15 (Compra)</t>
  </si>
  <si>
    <t>- Elaborado en plástico
- Con tapa en vaivén
- Capacidad mínima de 120 litros
- Color verde
- Impresión de las palabras "No reciclables" u "Orgánicos" u "Ordinarios" en la cara delantera del contenedor</t>
  </si>
  <si>
    <t>Contenedor de basura 16 (Compra)</t>
  </si>
  <si>
    <t>- Elaborado en plástico
- Con tapa en vaivén
- Capacidad mínima de 120 litros
- Color rojo
- Impresión de las palabras "Riesgo biológico" o
"Residuos peligrosos" en la cara delantera del contenedor</t>
  </si>
  <si>
    <t>Contenedor de basura 17 (Compra)</t>
  </si>
  <si>
    <t>- Elaborado en plástico
- Con tapa
- Capacidad mínima de 180 litros
- Color negro
- Con ruedas traseras macizas y manijas</t>
  </si>
  <si>
    <t>Contenedor de basura 18 (Compra)</t>
  </si>
  <si>
    <t>- Elaborado en plástico
- Con tapa
- Capacidad mínima de 180 litros
- Color verde
- Con ruedas traseras macizas y manijas</t>
  </si>
  <si>
    <t>Contenedor de basura 19 (Compra)</t>
  </si>
  <si>
    <t>- Elaborado en plástico
- Con tapa
- Capacidad mínima de 180 litros
- Color blanco
- Con ruedas traseras macizas y manijas</t>
  </si>
  <si>
    <t>Contenedor de basura 20 (Compra)</t>
  </si>
  <si>
    <t>- Elaborado en plástico
- Con tapa
- Capacidad mínima de 240 litros
- Color negro
- Con ruedas traseras macizas y manijas</t>
  </si>
  <si>
    <t>Contenedor de basura 21 (Compra)</t>
  </si>
  <si>
    <t>- Elaborado en plástico
- Con tapa
- Capacidad mínima de 240 litros
- Color verde
- Con ruedas traseras macizas y manijas</t>
  </si>
  <si>
    <t>Contenedor de basura 22 (Compra)</t>
  </si>
  <si>
    <t>- Elaborado en plástico
- Con tapa
- Capacidad mínima de 240 litros
- Color blanco
- Con ruedas traseras macizas y manijas</t>
  </si>
  <si>
    <t>Contenedor de basura 23 (Compra)</t>
  </si>
  <si>
    <t>- Elaborado en plástico
- Con tapa
- Capacidad mínima de 340 litros
- Color negro
- Con ruedas traseras macizas y manijas</t>
  </si>
  <si>
    <t>Contenedor de basura 24 (Compra)</t>
  </si>
  <si>
    <t>- Elaborado en plástico
- Con tapa
- Capacidad mínima de 340 litros
- Color verde
- Con ruedas traseras macizas y manijas</t>
  </si>
  <si>
    <t>Contenedor de basura 25 (Compra)</t>
  </si>
  <si>
    <t>- Elaborado en plástico
- Con tapa
- Capacidad mínima de 340 litros
- Color blanco
- Con ruedas traseras macizas y manijas</t>
  </si>
  <si>
    <t>Contenedor de basura 26 (Compra)</t>
  </si>
  <si>
    <t>- Elaborado en plástico
- Con tapa
- Capacidad mínima de 760 litros
- Color negro
- Con ruedas traseras macizas y manijas</t>
  </si>
  <si>
    <t>Contenedor de basura 27 (Compra)</t>
  </si>
  <si>
    <t>- Elaborado en plástico
- Con tapa
- Capacidad mínima de 760 litros
- Color verde
- Con ruedas traseras macizas y manijas</t>
  </si>
  <si>
    <t>Contenedor de basura 28 (Compra)</t>
  </si>
  <si>
    <t>- Elaborado en plástico
- Con tapa
- Capacidad mínima de 760 litros
- Color blanco
- Con ruedas traseras macizas y manijas</t>
  </si>
  <si>
    <t>Contenedor de basura 29 (Compra)</t>
  </si>
  <si>
    <t>- Elaborado en plástico
- Con tapa
- Capacidad mínima de 1.000 litros
- Color blanco
- Con ruedas traseras macizas y manijas</t>
  </si>
  <si>
    <t>Contenedor de basura 30 (Compra)</t>
  </si>
  <si>
    <t>- Elaborado en plástico
- Con tapa
- Capacidad mínima de 1.000 litros
- Color verde
- Con ruedas traseras macizas y manijas</t>
  </si>
  <si>
    <t>Punto Ecológico 1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</si>
  <si>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t>
  </si>
  <si>
    <t>Punto Ecológico 2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</si>
  <si>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</si>
  <si>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3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</si>
  <si>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</si>
  <si>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4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</si>
  <si>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</si>
  <si>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5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</si>
  <si>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</si>
  <si>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6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</si>
  <si>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t>
  </si>
  <si>
    <t>Papelera 1 (Compra)</t>
  </si>
  <si>
    <t>- Cuerpo metálico enmallado sin tapa
- Con capacidad mínima de 10 litros
- Diseño para oficina</t>
  </si>
  <si>
    <t>Papelera 2 (Compra)</t>
  </si>
  <si>
    <t>- Cuerpo plástico
- Con mecanismo de pedal para abrir y cerrar tapa
- Con capacidad mínima de 10 litros
- Diseño para baño</t>
  </si>
  <si>
    <t>Papelera 3 (Compra)</t>
  </si>
  <si>
    <t>- Cuerpo plástico sin tapa
- Con capacidad mínima de 10 litros
- Diseño para baño</t>
  </si>
  <si>
    <t>Papelera 4 (Compra)</t>
  </si>
  <si>
    <t>- Papelera de oficina de plástico reciclado
- Color gris o negro
- Con capacidad de 5 litros
- Diámetro: 22 cm aproxi. Largo: 24 cm. 
No debe contener PVC o Poliestireno expandido u otros plásticos de un solo uso tanto en el envase como en el embalaje.</t>
  </si>
  <si>
    <t>Papelera residuos peligrosos 1 (Compra)</t>
  </si>
  <si>
    <t>- Cuerpo plástico
- Con mecanismo de pedal para abrir y cerrar tapa
- Con capacidad mínima de 10 litros
- Diseño para baño
- Color rojo
- Con las palabras "Riesgo biológico" en la cara frontal</t>
  </si>
  <si>
    <t>Papelera residuos peligrosos 2 (Compra)</t>
  </si>
  <si>
    <t>- Cuerpo plástico
- Con mecanismo de pedal para abrir y cerrar tapa
- Con capacidad mínima de 20 litros
- Diseño para baño
- Color rojo
- Con las palabras "Riesgo biológico" en la cara frontal</t>
  </si>
  <si>
    <t>Señales peatonales de prevención y atención 1 (Compra)</t>
  </si>
  <si>
    <t>- Elaborado en plástico
- Tipo tijera, plegable
- Tamaño mínimo de 25 cm de ancho por 60 cm de alto por 22 cm de largo.
- Impresión en las dos caras con las palabras "Cerrado" o "Área cerrada" o "No pasar".
- Color amarillo</t>
  </si>
  <si>
    <t>Señales peatonales de prevención y atención 2 (Compra)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</si>
  <si>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</si>
  <si>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Señales peatonales de prevención y atención 3 (Compra)</t>
  </si>
  <si>
    <t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t>
  </si>
  <si>
    <t>Dispensador para papel higiénico 1 (Compra)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</si>
  <si>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</si>
  <si>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para papel higiénico 2 (Compra)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</si>
  <si>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</si>
  <si>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Dispensador de toallas de manos 1 (Compra)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</si>
  <si>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</si>
  <si>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toallas de manos 2 (Compra)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</si>
  <si>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</si>
  <si>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toallas de manos 3 (Compra)</t>
  </si>
  <si>
    <t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</si>
  <si>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jabón líquido 1 (Compra)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</si>
  <si>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</si>
  <si>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jabón líquido 2 (Compra)</t>
  </si>
  <si>
    <t>- Elaborado en plástico ABS blanco
- Con sensor para suministro de jabón
- Uso habilitado para cualquier jabón líquido con capacidad mínima de 500 ml
- Incluye los elementos necesarios para realizar la instalación en pared
 -Incluye el costo de instalación'</t>
  </si>
  <si>
    <t>Dispensador de jabón líquido 3 (Compra)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</si>
  <si>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</si>
  <si>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Dispensador de jabón líquido 4 (Compra)</t>
  </si>
  <si>
    <t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t>
  </si>
  <si>
    <t>Dispensador para ambientador (Compra)</t>
  </si>
  <si>
    <t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t>
  </si>
  <si>
    <t>Dispensador goteo por gravedad y recarga (Compra)</t>
  </si>
  <si>
    <t>- Elaborado en PVC blanco
- Goteo programable para desodorizar sanitarios y orinales
- Incluye manguera plástica de goteo
- Incluye los elementos necesarios para realizar la instalación en pared
- Incluye líquido para recarga mensual con agentes tensoactivos</t>
  </si>
  <si>
    <t>Dispensador de agua (Compra)</t>
  </si>
  <si>
    <t xml:space="preserve">- Dispensador de agua fría y caliente
- Sistema de filtración multinivel
- Uso de gas refrigerante seguro para la capa de ozono
</t>
  </si>
  <si>
    <t>Dispensador de agua con botellón (Compra)</t>
  </si>
  <si>
    <t xml:space="preserve">- Dispensador de agua fría y caliente
- Uso de gas refrigerante seguro para la capa de ozono
</t>
  </si>
  <si>
    <t>Greca para tintos 1 (Arrendamiento)</t>
  </si>
  <si>
    <t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t>
  </si>
  <si>
    <t>Greca para tintos 1 (Compra)</t>
  </si>
  <si>
    <t>Greca para tintos 2 (Arrendamiento)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</si>
  <si>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</si>
  <si>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Greca para tintos 2 (Compra)</t>
  </si>
  <si>
    <t>Greca para tintos 3 (Arrendamiento)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</si>
  <si>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</si>
  <si>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Greca para tintos 3 (Compra)</t>
  </si>
  <si>
    <t>Máquina de filtrado para café (Compra)</t>
  </si>
  <si>
    <t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t>
  </si>
  <si>
    <t>Horno microondas (Arrendamiento)</t>
  </si>
  <si>
    <t>- Potencia mínima de 900 w
- Tamaño mínimo de 30 cm de ancho por 25 cm de alto por 35 cm de profundidad.
- Con bandera giratoria de cristal templado
- Con programas automáticos</t>
  </si>
  <si>
    <t>Horno microondas (Compra)</t>
  </si>
  <si>
    <t>Horno microondas de tipo industrial (Arrendamiento)</t>
  </si>
  <si>
    <t>- Potencia mínima de 1000 w
- Tamaño mínimo de 30 cm de ancho por 30 cm de alto por 40 cm de profundidad.
- Descongelamiento automático
- Con programas automáticos</t>
  </si>
  <si>
    <t>Horno microondas de tipo industrial (Compra)</t>
  </si>
  <si>
    <t>Estufa 1 (Arrendamiento)</t>
  </si>
  <si>
    <t>- De dos puestos
- Lámina esmaltada
- Eléctrica
- Con perilla para graduar mínimo 3 niveles de calor</t>
  </si>
  <si>
    <t>Estufa 1 (Compra)</t>
  </si>
  <si>
    <t>Estufa 2 (Arrendamiento)</t>
  </si>
  <si>
    <t>- De dos puestos
- Lámina esmaltada- A gas
- Con perilla y quemador para graduar la llama
- Con parrilla</t>
  </si>
  <si>
    <t>Estufa 2 (Compra)</t>
  </si>
  <si>
    <t>- De dos puestos
- Lámina esmaltada
- A gas
- Con perilla y quemador para graduar la llama
- Con parrilla</t>
  </si>
  <si>
    <t>Extensión eléctrica 1 (Compra)</t>
  </si>
  <si>
    <t>- De mínimo 25 metros de longitud 
- Tipo industrial
- Recubierta en plástico PVC
- Con clavijas
- Calibre 12</t>
  </si>
  <si>
    <t>Extensión eléctrica 2 (Compra)</t>
  </si>
  <si>
    <t>- De mínimo 30 metros de longitud
- Recubierta en plástico PVC
- Con clavijas
- Tipo industrial
- Calibre 12</t>
  </si>
  <si>
    <t>Aspiradora 1 (Arrendamiento)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</si>
  <si>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</si>
  <si>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>Aspiradora 1 (Compra)</t>
  </si>
  <si>
    <t>Aspiradora 2 (Arrendamiento)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</si>
  <si>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</si>
  <si>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Aspiradora 2 (Compra)</t>
  </si>
  <si>
    <t>Lavabrilladora de pisos 1 (Arrendamiento)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</si>
  <si>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</si>
  <si>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 xml:space="preserve">Unidad </t>
  </si>
  <si>
    <t>Lavabrilladora de pisos 1 (Compra)</t>
  </si>
  <si>
    <t>Lavabrilladora de pisos 2 (Arrendamiento)</t>
  </si>
  <si>
    <t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t>
  </si>
  <si>
    <t>Lavabrilladora de pisos 2 (Compra)</t>
  </si>
  <si>
    <t>Brilladora de alta revolución (Arrendamiento)</t>
  </si>
  <si>
    <t>- De uso industrial
- Motores con potencia mínima de 1,5 hp y velocidad mínima de 1500 rpm.
- Con manijas dobles
- Con interruptor de apagado de seguridad
- Diámetro mínimo de 20"
- Cable de potencia con longitud mínima de 8m
- Accesorios mínimos - portapad</t>
  </si>
  <si>
    <t>Brilladora de alta revolución (Compra)</t>
  </si>
  <si>
    <t>Lavadora de alfombras y tapetes 1 (Arrendamiento)</t>
  </si>
  <si>
    <t xml:space="preserve"> - Motor con potencia de mínimo 1100 w y velocidad mínima de 175 revoluciones por minuto.
- Capacidad mínima de 5 litros
- Cable de potencia con longitud mínima de 8m
- Para lavar en seco o a vapor
- Diámetro mínimo de 16"</t>
  </si>
  <si>
    <t>Lavadora de alfombras y tapetes 1 (Compra)</t>
  </si>
  <si>
    <t>Lavadora de alfombras y tapetes 2 (Arrendamiento)</t>
  </si>
  <si>
    <t>- De inyección y extracción con dos motores, cada uno con una potencia entre 1200 w y 1400 w.
- Capacidad mínima de 30 litros
- Cable de potencia con longitud mínima de 8m
- Diámetro mínimo de 20"</t>
  </si>
  <si>
    <t>Lavadora de alfombras y tapetes 2 (Compra)</t>
  </si>
  <si>
    <t>Hidrolavadora Industrial (Arrendamiento)</t>
  </si>
  <si>
    <t xml:space="preserve"> - Motor eléctrico y potencia de mínimo 2.2 Kw - 1.450 RPM y entre 2.5 HP y 3.5 HP.
 - Presión de salida de agua entre 900 psi y 1900 psi.
 - Con ruedas</t>
  </si>
  <si>
    <t>Hidrolavadora Industrial (Compra)</t>
  </si>
  <si>
    <t>Sopladora de hojas (Arrendamiento)</t>
  </si>
  <si>
    <t xml:space="preserve"> - Potenciado por motor a gasolina o eléctrico inalámbrico
 - Caudal mínimo de 380 cfm / 645m3/h
 - Autonomía mínima de 30 minutos
 - Intensidad máxima de sonido de 100dB
 - Incluye combustible para su funcionamiento (Máximo 3 galones)</t>
  </si>
  <si>
    <t>Sopladora de hojas (Compra)</t>
  </si>
  <si>
    <t>Sonda para inodoro (Arrendamiento)</t>
  </si>
  <si>
    <t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t>
  </si>
  <si>
    <t>Sonda para inodoro (Compra)</t>
  </si>
  <si>
    <t>Girador Manual (Compra)</t>
  </si>
  <si>
    <t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t>
  </si>
  <si>
    <t>Sonda para fregaderos (Compra)</t>
  </si>
  <si>
    <t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t>
  </si>
  <si>
    <t>Cortadora de cesped  (Arrendamiento)</t>
  </si>
  <si>
    <t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t>
  </si>
  <si>
    <t>Cortadora de cesped  (Compra)</t>
  </si>
  <si>
    <t>Guadañas (Arrendamiento)</t>
  </si>
  <si>
    <t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t>
  </si>
  <si>
    <t>Guadañas (Compra)</t>
  </si>
  <si>
    <t>Motobombas (Arrendamiento)</t>
  </si>
  <si>
    <t>-Motobomba eléctrica
-Fabricada en Hierro
-Cuenta con una potencia de 2 hp a 111 hp
-Velocidades desde 1800 RPM a 3450 RPM.
-Peso promedio de 30 Kg.
-Las medidas de succión por descarga van de 2 x 2 pulgadas a 12 x 12 pulgadas.</t>
  </si>
  <si>
    <t>Motobombas (Compra)</t>
  </si>
  <si>
    <t xml:space="preserve">   </t>
  </si>
  <si>
    <t xml:space="preserve">TOTAL Mensual Bienes de Aseo y Cafetería </t>
  </si>
  <si>
    <t>Valores AGOSTO 2023</t>
  </si>
  <si>
    <t>Mes</t>
  </si>
  <si>
    <t>Bienes de Aseo y Cafetería</t>
  </si>
  <si>
    <t>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</si>
</sst>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.00"/>
    <numFmt numFmtId="166" formatCode="0.000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26"/>
      <color rgb="FF1C4F9E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20"/>
      <color rgb="FF1C4F9E"/>
      <name val="Arial"/>
      <family val="2"/>
    </font>
    <font>
      <b/>
      <sz val="11"/>
      <color theme="0"/>
      <name val="Arial"/>
      <family val="2"/>
    </font>
    <font>
      <sz val="10"/>
      <color theme="1" tint="0.249977111117893"/>
      <name val="Arial"/>
      <family val="2"/>
    </font>
    <font>
      <b/>
      <sz val="10"/>
      <color rgb="FF4E4D4D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1C4F9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BEBEBE"/>
      </right>
      <top style="thin">
        <color rgb="FFA6A6A6"/>
      </top>
      <bottom style="thin">
        <color rgb="FFA6A6A6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3" fillId="2" borderId="0" xfId="0" applyFont="1" applyFill="1" applyProtection="1">
      <protection hidden="1"/>
    </xf>
    <xf numFmtId="0" fontId="5" fillId="0" borderId="0" xfId="0" applyFont="1" applyProtection="1">
      <protection hidden="1"/>
    </xf>
    <xf numFmtId="44" fontId="5" fillId="0" borderId="0" xfId="1" applyFont="1" applyFill="1" applyProtection="1">
      <protection hidden="1"/>
    </xf>
    <xf numFmtId="0" fontId="3" fillId="0" borderId="0" xfId="0" applyFont="1" applyProtection="1"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5" fillId="4" borderId="0" xfId="0" applyFont="1" applyFill="1" applyProtection="1"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165" fontId="11" fillId="0" borderId="6" xfId="0" applyNumberFormat="1" applyFont="1" applyBorder="1" applyAlignment="1" applyProtection="1">
      <alignment horizontal="center" vertical="center" wrapText="1"/>
      <protection hidden="1"/>
    </xf>
    <xf numFmtId="166" fontId="11" fillId="5" borderId="6" xfId="2" applyNumberFormat="1" applyFont="1" applyFill="1" applyBorder="1" applyAlignment="1" applyProtection="1">
      <alignment horizontal="center" vertical="center" wrapText="1"/>
      <protection locked="0"/>
    </xf>
    <xf numFmtId="165" fontId="11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hidden="1"/>
    </xf>
    <xf numFmtId="44" fontId="12" fillId="0" borderId="0" xfId="1" applyFont="1" applyFill="1" applyProtection="1">
      <protection hidden="1"/>
    </xf>
    <xf numFmtId="0" fontId="13" fillId="0" borderId="0" xfId="0" applyFont="1" applyProtection="1">
      <protection hidden="1"/>
    </xf>
    <xf numFmtId="44" fontId="12" fillId="0" borderId="9" xfId="1" applyFont="1" applyFill="1" applyBorder="1" applyAlignment="1" applyProtection="1">
      <alignment horizontal="center" vertical="center" wrapText="1"/>
      <protection hidden="1"/>
    </xf>
    <xf numFmtId="0" fontId="16" fillId="6" borderId="5" xfId="3" applyFont="1" applyFill="1" applyBorder="1" applyAlignment="1" applyProtection="1">
      <alignment horizontal="left" vertical="center"/>
      <protection hidden="1"/>
    </xf>
    <xf numFmtId="0" fontId="16" fillId="6" borderId="0" xfId="3" applyFont="1" applyFill="1" applyAlignment="1" applyProtection="1">
      <alignment horizontal="center" vertical="center"/>
      <protection hidden="1"/>
    </xf>
    <xf numFmtId="0" fontId="12" fillId="0" borderId="0" xfId="3" applyAlignment="1" applyProtection="1">
      <alignment vertical="center"/>
      <protection hidden="1"/>
    </xf>
    <xf numFmtId="0" fontId="16" fillId="6" borderId="10" xfId="3" applyFont="1" applyFill="1" applyBorder="1" applyAlignment="1" applyProtection="1">
      <alignment horizontal="left" vertical="center"/>
      <protection hidden="1"/>
    </xf>
    <xf numFmtId="0" fontId="16" fillId="6" borderId="11" xfId="3" applyFont="1" applyFill="1" applyBorder="1" applyAlignment="1" applyProtection="1">
      <alignment horizontal="center" vertical="center"/>
      <protection hidden="1"/>
    </xf>
    <xf numFmtId="0" fontId="2" fillId="7" borderId="12" xfId="3" applyFont="1" applyFill="1" applyBorder="1" applyAlignment="1" applyProtection="1">
      <alignment horizontal="center" vertical="center" wrapText="1"/>
      <protection hidden="1"/>
    </xf>
    <xf numFmtId="0" fontId="19" fillId="0" borderId="6" xfId="3" applyFont="1" applyBorder="1" applyAlignment="1" applyProtection="1">
      <alignment horizontal="center" vertical="center" wrapText="1"/>
      <protection hidden="1"/>
    </xf>
    <xf numFmtId="10" fontId="12" fillId="0" borderId="6" xfId="4" applyNumberFormat="1" applyFont="1" applyFill="1" applyBorder="1" applyAlignment="1" applyProtection="1">
      <alignment horizontal="center" vertical="center" wrapText="1"/>
      <protection hidden="1"/>
    </xf>
    <xf numFmtId="10" fontId="19" fillId="0" borderId="6" xfId="4" applyNumberFormat="1" applyFont="1" applyFill="1" applyBorder="1" applyAlignment="1" applyProtection="1">
      <alignment horizontal="center" vertical="center"/>
      <protection hidden="1"/>
    </xf>
    <xf numFmtId="164" fontId="5" fillId="0" borderId="0" xfId="0" applyNumberFormat="1" applyFont="1" applyProtection="1">
      <protection hidden="1"/>
    </xf>
    <xf numFmtId="165" fontId="15" fillId="4" borderId="14" xfId="1" applyNumberFormat="1" applyFont="1" applyFill="1" applyBorder="1" applyAlignment="1" applyProtection="1">
      <alignment horizontal="right" vertical="center"/>
      <protection hidden="1"/>
    </xf>
    <xf numFmtId="9" fontId="17" fillId="4" borderId="14" xfId="2" applyFont="1" applyFill="1" applyBorder="1" applyAlignment="1" applyProtection="1">
      <alignment horizontal="right" vertical="center"/>
      <protection hidden="1"/>
    </xf>
    <xf numFmtId="165" fontId="18" fillId="4" borderId="14" xfId="1" applyNumberFormat="1" applyFont="1" applyFill="1" applyBorder="1" applyAlignment="1" applyProtection="1">
      <alignment horizontal="right" vertical="center"/>
      <protection hidden="1"/>
    </xf>
    <xf numFmtId="165" fontId="20" fillId="8" borderId="14" xfId="1" applyNumberFormat="1" applyFont="1" applyFill="1" applyBorder="1" applyAlignment="1" applyProtection="1">
      <alignment horizontal="right"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7" fillId="3" borderId="2" xfId="0" applyFont="1" applyFill="1" applyBorder="1" applyAlignment="1" applyProtection="1">
      <alignment horizontal="left" vertical="center"/>
      <protection hidden="1"/>
    </xf>
    <xf numFmtId="0" fontId="14" fillId="4" borderId="14" xfId="0" applyFont="1" applyFill="1" applyBorder="1" applyAlignment="1" applyProtection="1">
      <alignment horizontal="right" vertical="center" wrapText="1"/>
      <protection hidden="1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Alignment="1" applyProtection="1">
      <alignment horizontal="center" vertical="center" wrapText="1"/>
      <protection hidden="1"/>
    </xf>
    <xf numFmtId="43" fontId="23" fillId="2" borderId="0" xfId="5" applyFont="1" applyFill="1" applyAlignment="1" applyProtection="1">
      <alignment horizontal="center" vertical="center" wrapText="1"/>
      <protection hidden="1"/>
    </xf>
    <xf numFmtId="1" fontId="23" fillId="2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1" fontId="23" fillId="0" borderId="0" xfId="0" applyNumberFormat="1" applyFont="1" applyAlignment="1" applyProtection="1">
      <alignment horizontal="center" vertical="center" wrapText="1"/>
      <protection hidden="1"/>
    </xf>
    <xf numFmtId="39" fontId="5" fillId="0" borderId="8" xfId="5" applyNumberFormat="1" applyFont="1" applyBorder="1" applyAlignment="1" applyProtection="1">
      <alignment horizontal="center" vertical="center" wrapText="1"/>
      <protection hidden="1"/>
    </xf>
    <xf numFmtId="43" fontId="23" fillId="0" borderId="0" xfId="5" applyFont="1" applyFill="1" applyAlignment="1" applyProtection="1">
      <alignment horizontal="center" vertical="center" wrapText="1"/>
      <protection hidden="1"/>
    </xf>
    <xf numFmtId="49" fontId="12" fillId="11" borderId="6" xfId="0" applyNumberFormat="1" applyFont="1" applyFill="1" applyBorder="1" applyAlignment="1" applyProtection="1">
      <alignment horizontal="center" vertical="center" wrapText="1"/>
      <protection hidden="1"/>
    </xf>
    <xf numFmtId="9" fontId="5" fillId="0" borderId="8" xfId="2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9" fontId="7" fillId="0" borderId="0" xfId="2" applyFont="1" applyAlignment="1" applyProtection="1">
      <alignment horizontal="center" vertical="center" wrapText="1"/>
      <protection hidden="1"/>
    </xf>
    <xf numFmtId="9" fontId="23" fillId="0" borderId="0" xfId="0" applyNumberFormat="1" applyFont="1" applyAlignment="1" applyProtection="1">
      <alignment horizontal="center" vertical="center" wrapText="1"/>
      <protection hidden="1"/>
    </xf>
    <xf numFmtId="0" fontId="25" fillId="10" borderId="17" xfId="0" applyFont="1" applyFill="1" applyBorder="1" applyAlignment="1" applyProtection="1">
      <alignment horizontal="center" vertical="center" wrapText="1"/>
      <protection hidden="1"/>
    </xf>
    <xf numFmtId="0" fontId="28" fillId="11" borderId="12" xfId="0" applyFont="1" applyFill="1" applyBorder="1" applyAlignment="1" applyProtection="1">
      <alignment horizontal="center" vertical="center" wrapText="1"/>
      <protection hidden="1"/>
    </xf>
    <xf numFmtId="49" fontId="28" fillId="11" borderId="12" xfId="0" applyNumberFormat="1" applyFont="1" applyFill="1" applyBorder="1" applyAlignment="1" applyProtection="1">
      <alignment horizontal="center" vertical="center" wrapText="1"/>
      <protection hidden="1"/>
    </xf>
    <xf numFmtId="43" fontId="28" fillId="11" borderId="6" xfId="5" applyFont="1" applyFill="1" applyBorder="1" applyAlignment="1" applyProtection="1">
      <alignment horizontal="center" vertical="center" wrapText="1"/>
      <protection hidden="1"/>
    </xf>
    <xf numFmtId="49" fontId="28" fillId="11" borderId="6" xfId="0" applyNumberFormat="1" applyFont="1" applyFill="1" applyBorder="1" applyAlignment="1" applyProtection="1">
      <alignment horizontal="center" vertical="center" wrapText="1"/>
      <protection hidden="1"/>
    </xf>
    <xf numFmtId="1" fontId="29" fillId="0" borderId="24" xfId="0" applyNumberFormat="1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left" vertical="center" wrapText="1"/>
    </xf>
    <xf numFmtId="44" fontId="12" fillId="4" borderId="6" xfId="1" applyFont="1" applyFill="1" applyBorder="1" applyAlignment="1" applyProtection="1">
      <alignment horizontal="center" vertical="center" wrapText="1"/>
      <protection hidden="1"/>
    </xf>
    <xf numFmtId="10" fontId="5" fillId="5" borderId="6" xfId="2" applyNumberFormat="1" applyFont="1" applyFill="1" applyBorder="1" applyAlignment="1" applyProtection="1">
      <alignment horizontal="center" vertical="center" wrapText="1"/>
      <protection locked="0" hidden="1"/>
    </xf>
    <xf numFmtId="44" fontId="12" fillId="12" borderId="6" xfId="1" applyFont="1" applyFill="1" applyBorder="1" applyAlignment="1" applyProtection="1">
      <alignment horizontal="center" vertical="center" wrapText="1"/>
      <protection hidden="1"/>
    </xf>
    <xf numFmtId="43" fontId="19" fillId="0" borderId="6" xfId="5" applyFont="1" applyFill="1" applyBorder="1" applyAlignment="1" applyProtection="1">
      <alignment horizontal="center" vertical="center" wrapText="1"/>
      <protection hidden="1"/>
    </xf>
    <xf numFmtId="49" fontId="12" fillId="0" borderId="24" xfId="0" applyNumberFormat="1" applyFont="1" applyBorder="1" applyAlignment="1">
      <alignment horizontal="left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44" fontId="5" fillId="4" borderId="6" xfId="1" applyFont="1" applyFill="1" applyBorder="1" applyAlignment="1" applyProtection="1">
      <alignment horizontal="center" vertical="center" wrapText="1"/>
      <protection hidden="1"/>
    </xf>
    <xf numFmtId="0" fontId="17" fillId="11" borderId="7" xfId="0" applyFont="1" applyFill="1" applyBorder="1" applyAlignment="1" applyProtection="1">
      <alignment vertical="center" wrapText="1"/>
      <protection hidden="1"/>
    </xf>
    <xf numFmtId="0" fontId="17" fillId="11" borderId="13" xfId="0" applyFont="1" applyFill="1" applyBorder="1" applyAlignment="1" applyProtection="1">
      <alignment vertical="center" wrapText="1"/>
      <protection hidden="1"/>
    </xf>
    <xf numFmtId="0" fontId="17" fillId="11" borderId="7" xfId="0" applyFont="1" applyFill="1" applyBorder="1" applyAlignment="1" applyProtection="1">
      <alignment horizontal="right" vertical="center"/>
      <protection hidden="1"/>
    </xf>
    <xf numFmtId="165" fontId="17" fillId="11" borderId="6" xfId="0" applyNumberFormat="1" applyFont="1" applyFill="1" applyBorder="1" applyAlignment="1" applyProtection="1">
      <alignment horizontal="center" vertical="center" wrapText="1"/>
      <protection hidden="1"/>
    </xf>
    <xf numFmtId="1" fontId="29" fillId="8" borderId="24" xfId="0" applyNumberFormat="1" applyFont="1" applyFill="1" applyBorder="1" applyAlignment="1">
      <alignment horizontal="center" vertical="center" shrinkToFit="1"/>
    </xf>
    <xf numFmtId="0" fontId="12" fillId="8" borderId="24" xfId="0" applyFont="1" applyFill="1" applyBorder="1" applyAlignment="1">
      <alignment horizontal="center" vertical="center" wrapText="1"/>
    </xf>
    <xf numFmtId="49" fontId="29" fillId="8" borderId="24" xfId="0" applyNumberFormat="1" applyFont="1" applyFill="1" applyBorder="1" applyAlignment="1">
      <alignment horizontal="left" vertical="center" wrapText="1"/>
    </xf>
    <xf numFmtId="44" fontId="12" fillId="8" borderId="6" xfId="1" applyFont="1" applyFill="1" applyBorder="1" applyAlignment="1" applyProtection="1">
      <alignment horizontal="center" vertical="center" wrapText="1"/>
      <protection hidden="1"/>
    </xf>
    <xf numFmtId="10" fontId="5" fillId="8" borderId="6" xfId="2" applyNumberFormat="1" applyFont="1" applyFill="1" applyBorder="1" applyAlignment="1" applyProtection="1">
      <alignment horizontal="center" vertical="center" wrapText="1"/>
      <protection locked="0" hidden="1"/>
    </xf>
    <xf numFmtId="0" fontId="7" fillId="8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43" fontId="19" fillId="9" borderId="6" xfId="5" applyFont="1" applyFill="1" applyBorder="1" applyAlignment="1" applyProtection="1">
      <alignment horizontal="center" vertical="center" wrapText="1"/>
      <protection hidden="1"/>
    </xf>
    <xf numFmtId="39" fontId="17" fillId="11" borderId="13" xfId="0" applyNumberFormat="1" applyFont="1" applyFill="1" applyBorder="1" applyAlignment="1" applyProtection="1">
      <alignment vertical="center" wrapText="1"/>
      <protection hidden="1"/>
    </xf>
    <xf numFmtId="43" fontId="16" fillId="9" borderId="0" xfId="5" applyFont="1" applyFill="1" applyAlignment="1" applyProtection="1">
      <alignment horizontal="center" vertical="center" wrapText="1"/>
      <protection hidden="1"/>
    </xf>
    <xf numFmtId="44" fontId="16" fillId="9" borderId="0" xfId="1" applyFont="1" applyFill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165" fontId="11" fillId="0" borderId="8" xfId="0" applyNumberFormat="1" applyFont="1" applyBorder="1" applyAlignment="1" applyProtection="1">
      <alignment horizontal="center" vertical="center" wrapText="1"/>
      <protection hidden="1"/>
    </xf>
    <xf numFmtId="0" fontId="30" fillId="0" borderId="14" xfId="0" applyFont="1" applyBorder="1" applyAlignment="1" applyProtection="1">
      <alignment horizontal="center" vertical="center" wrapText="1"/>
      <protection hidden="1"/>
    </xf>
    <xf numFmtId="166" fontId="11" fillId="0" borderId="7" xfId="2" applyNumberFormat="1" applyFont="1" applyFill="1" applyBorder="1" applyAlignment="1" applyProtection="1">
      <alignment horizontal="center" vertical="center" wrapText="1"/>
      <protection hidden="1"/>
    </xf>
    <xf numFmtId="165" fontId="17" fillId="9" borderId="14" xfId="0" applyNumberFormat="1" applyFont="1" applyFill="1" applyBorder="1" applyAlignment="1" applyProtection="1">
      <alignment horizontal="center" vertical="center" wrapText="1"/>
      <protection hidden="1"/>
    </xf>
    <xf numFmtId="165" fontId="15" fillId="0" borderId="6" xfId="0" applyNumberFormat="1" applyFont="1" applyBorder="1" applyAlignment="1">
      <alignment horizontal="right" vertical="center" wrapText="1"/>
    </xf>
    <xf numFmtId="165" fontId="15" fillId="0" borderId="8" xfId="0" applyNumberFormat="1" applyFont="1" applyBorder="1" applyAlignment="1" applyProtection="1">
      <alignment horizontal="center" vertical="center" wrapText="1"/>
      <protection hidden="1"/>
    </xf>
    <xf numFmtId="165" fontId="15" fillId="0" borderId="6" xfId="0" applyNumberFormat="1" applyFont="1" applyBorder="1" applyAlignment="1" applyProtection="1">
      <alignment horizontal="center" vertical="center" wrapText="1"/>
      <protection hidden="1"/>
    </xf>
    <xf numFmtId="165" fontId="15" fillId="0" borderId="12" xfId="0" applyNumberFormat="1" applyFont="1" applyBorder="1" applyAlignment="1" applyProtection="1">
      <alignment horizontal="center" vertical="center" wrapText="1"/>
      <protection hidden="1"/>
    </xf>
    <xf numFmtId="49" fontId="12" fillId="0" borderId="7" xfId="4" applyNumberFormat="1" applyFont="1" applyFill="1" applyBorder="1" applyAlignment="1" applyProtection="1">
      <alignment horizontal="center" vertical="center" wrapText="1"/>
      <protection hidden="1"/>
    </xf>
    <xf numFmtId="49" fontId="12" fillId="0" borderId="13" xfId="4" applyNumberFormat="1" applyFont="1" applyFill="1" applyBorder="1" applyAlignment="1" applyProtection="1">
      <alignment horizontal="center" vertical="center" wrapText="1"/>
      <protection hidden="1"/>
    </xf>
    <xf numFmtId="49" fontId="12" fillId="0" borderId="8" xfId="4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3" applyFont="1" applyBorder="1" applyAlignment="1" applyProtection="1">
      <alignment horizontal="right" vertical="center"/>
      <protection hidden="1"/>
    </xf>
    <xf numFmtId="0" fontId="19" fillId="0" borderId="8" xfId="3" applyFont="1" applyBorder="1" applyAlignment="1" applyProtection="1">
      <alignment horizontal="right" vertical="center"/>
      <protection hidden="1"/>
    </xf>
    <xf numFmtId="0" fontId="21" fillId="8" borderId="0" xfId="0" applyFont="1" applyFill="1" applyAlignment="1" applyProtection="1">
      <alignment horizontal="center" vertical="center"/>
      <protection hidden="1"/>
    </xf>
    <xf numFmtId="0" fontId="14" fillId="4" borderId="14" xfId="0" applyFont="1" applyFill="1" applyBorder="1" applyAlignment="1" applyProtection="1">
      <alignment horizontal="right" vertical="center" wrapText="1"/>
      <protection hidden="1"/>
    </xf>
    <xf numFmtId="0" fontId="2" fillId="7" borderId="7" xfId="3" applyFont="1" applyFill="1" applyBorder="1" applyAlignment="1" applyProtection="1">
      <alignment horizontal="center" vertical="center" wrapText="1"/>
      <protection hidden="1"/>
    </xf>
    <xf numFmtId="0" fontId="2" fillId="7" borderId="13" xfId="3" applyFont="1" applyFill="1" applyBorder="1" applyAlignment="1" applyProtection="1">
      <alignment horizontal="center" vertical="center" wrapText="1"/>
      <protection hidden="1"/>
    </xf>
    <xf numFmtId="0" fontId="2" fillId="7" borderId="8" xfId="3" applyFont="1" applyFill="1" applyBorder="1" applyAlignment="1" applyProtection="1">
      <alignment horizontal="center" vertical="center" wrapText="1"/>
      <protection hidden="1"/>
    </xf>
    <xf numFmtId="0" fontId="20" fillId="8" borderId="14" xfId="0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7" fillId="3" borderId="2" xfId="0" applyFont="1" applyFill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  <protection locked="0" hidden="1"/>
    </xf>
    <xf numFmtId="0" fontId="8" fillId="5" borderId="3" xfId="0" applyFont="1" applyFill="1" applyBorder="1" applyAlignment="1" applyProtection="1">
      <alignment horizontal="center" vertical="center" wrapText="1"/>
      <protection locked="0" hidden="1"/>
    </xf>
    <xf numFmtId="0" fontId="8" fillId="5" borderId="2" xfId="0" applyFont="1" applyFill="1" applyBorder="1" applyAlignment="1" applyProtection="1">
      <alignment horizontal="center" vertical="center" wrapText="1"/>
      <protection locked="0" hidden="1"/>
    </xf>
    <xf numFmtId="0" fontId="9" fillId="6" borderId="0" xfId="0" applyFont="1" applyFill="1" applyAlignment="1" applyProtection="1">
      <alignment horizontal="center" vertical="center"/>
      <protection hidden="1"/>
    </xf>
    <xf numFmtId="0" fontId="9" fillId="6" borderId="4" xfId="0" applyFont="1" applyFill="1" applyBorder="1" applyAlignment="1" applyProtection="1">
      <alignment horizontal="center" vertical="center"/>
      <protection hidden="1"/>
    </xf>
    <xf numFmtId="0" fontId="22" fillId="9" borderId="5" xfId="0" applyFont="1" applyFill="1" applyBorder="1" applyAlignment="1" applyProtection="1">
      <alignment horizontal="center" vertical="center"/>
      <protection hidden="1"/>
    </xf>
    <xf numFmtId="0" fontId="22" fillId="9" borderId="0" xfId="0" applyFont="1" applyFill="1" applyAlignment="1" applyProtection="1">
      <alignment horizontal="center" vertical="center"/>
      <protection hidden="1"/>
    </xf>
    <xf numFmtId="49" fontId="12" fillId="11" borderId="17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16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18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19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21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22" xfId="0" applyNumberFormat="1" applyFont="1" applyFill="1" applyBorder="1" applyAlignment="1" applyProtection="1">
      <alignment horizontal="center" vertical="center" wrapText="1"/>
      <protection hidden="1"/>
    </xf>
    <xf numFmtId="166" fontId="26" fillId="5" borderId="12" xfId="2" applyNumberFormat="1" applyFont="1" applyFill="1" applyBorder="1" applyAlignment="1" applyProtection="1">
      <alignment horizontal="center" vertical="center" wrapText="1"/>
      <protection locked="0" hidden="1"/>
    </xf>
    <xf numFmtId="166" fontId="26" fillId="5" borderId="20" xfId="2" applyNumberFormat="1" applyFont="1" applyFill="1" applyBorder="1" applyAlignment="1" applyProtection="1">
      <alignment horizontal="center" vertical="center" wrapText="1"/>
      <protection locked="0" hidden="1"/>
    </xf>
    <xf numFmtId="166" fontId="26" fillId="5" borderId="23" xfId="2" applyNumberFormat="1" applyFont="1" applyFill="1" applyBorder="1" applyAlignment="1" applyProtection="1">
      <alignment horizontal="center" vertical="center" wrapText="1"/>
      <protection locked="0" hidden="1"/>
    </xf>
    <xf numFmtId="49" fontId="12" fillId="11" borderId="7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8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0" xfId="0" applyFont="1" applyFill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25" fillId="10" borderId="7" xfId="0" applyFont="1" applyFill="1" applyBorder="1" applyAlignment="1" applyProtection="1">
      <alignment horizontal="center" vertical="center" wrapText="1"/>
      <protection hidden="1"/>
    </xf>
    <xf numFmtId="0" fontId="25" fillId="10" borderId="13" xfId="0" applyFont="1" applyFill="1" applyBorder="1" applyAlignment="1" applyProtection="1">
      <alignment horizontal="center" vertical="center" wrapText="1"/>
      <protection hidden="1"/>
    </xf>
    <xf numFmtId="0" fontId="25" fillId="10" borderId="15" xfId="0" applyFont="1" applyFill="1" applyBorder="1" applyAlignment="1" applyProtection="1">
      <alignment horizontal="center" vertical="center" wrapText="1"/>
      <protection hidden="1"/>
    </xf>
    <xf numFmtId="0" fontId="25" fillId="10" borderId="16" xfId="0" applyFont="1" applyFill="1" applyBorder="1" applyAlignment="1" applyProtection="1">
      <alignment horizontal="center" vertical="center" wrapText="1"/>
      <protection hidden="1"/>
    </xf>
  </cellXfs>
  <cellStyles count="6">
    <cellStyle name="Millares" xfId="5" builtinId="3"/>
    <cellStyle name="Moneda" xfId="1" builtinId="4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13">
    <dxf>
      <font>
        <color theme="0"/>
      </font>
    </dxf>
    <dxf>
      <font>
        <color rgb="FFF2F2F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96852</xdr:colOff>
      <xdr:row>0</xdr:row>
      <xdr:rowOff>23213</xdr:rowOff>
    </xdr:from>
    <xdr:to>
      <xdr:col>2</xdr:col>
      <xdr:colOff>671131</xdr:colOff>
      <xdr:row>1</xdr:row>
      <xdr:rowOff>33618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52" y="23213"/>
          <a:ext cx="1298179" cy="715255"/>
        </a:xfrm>
        <a:prstGeom prst="rect">
          <a:avLst/>
        </a:prstGeom>
      </xdr:spPr>
    </xdr:pic>
    <xdr:clientData/>
  </xdr:twoCellAnchor>
  <xdr:twoCellAnchor editAs="oneCell">
    <xdr:from>
      <xdr:col>15</xdr:col>
      <xdr:colOff>477530</xdr:colOff>
      <xdr:row>0</xdr:row>
      <xdr:rowOff>85570</xdr:rowOff>
    </xdr:from>
    <xdr:to>
      <xdr:col>16</xdr:col>
      <xdr:colOff>2322063</xdr:colOff>
      <xdr:row>3</xdr:row>
      <xdr:rowOff>54428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89655" y="85570"/>
          <a:ext cx="3111358" cy="1235683"/>
        </a:xfrm>
        <a:prstGeom prst="rect">
          <a:avLst/>
        </a:prstGeom>
      </xdr:spPr>
    </xdr:pic>
    <xdr:clientData/>
  </xdr:twoCellAnchor>
  <xdr:twoCellAnchor editAs="oneCell">
    <xdr:from>
      <xdr:col>8</xdr:col>
      <xdr:colOff>193296</xdr:colOff>
      <xdr:row>0</xdr:row>
      <xdr:rowOff>586299</xdr:rowOff>
    </xdr:from>
    <xdr:to>
      <xdr:col>12</xdr:col>
      <xdr:colOff>578463</xdr:colOff>
      <xdr:row>1</xdr:row>
      <xdr:rowOff>61332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5071" y="586299"/>
          <a:ext cx="5795367" cy="179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1</xdr:row>
      <xdr:rowOff>33619</xdr:rowOff>
    </xdr:from>
    <xdr:to>
      <xdr:col>3</xdr:col>
      <xdr:colOff>6447</xdr:colOff>
      <xdr:row>3</xdr:row>
      <xdr:rowOff>99505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9819"/>
          <a:ext cx="1045231" cy="732636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1</xdr:row>
      <xdr:rowOff>42348</xdr:rowOff>
    </xdr:from>
    <xdr:to>
      <xdr:col>10</xdr:col>
      <xdr:colOff>169458</xdr:colOff>
      <xdr:row>3</xdr:row>
      <xdr:rowOff>78440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1" y="118548"/>
          <a:ext cx="2402789" cy="702842"/>
        </a:xfrm>
        <a:prstGeom prst="rect">
          <a:avLst/>
        </a:prstGeom>
      </xdr:spPr>
    </xdr:pic>
    <xdr:clientData/>
  </xdr:twoCellAnchor>
  <xdr:twoCellAnchor editAs="oneCell">
    <xdr:from>
      <xdr:col>3</xdr:col>
      <xdr:colOff>3044391</xdr:colOff>
      <xdr:row>1</xdr:row>
      <xdr:rowOff>370985</xdr:rowOff>
    </xdr:from>
    <xdr:to>
      <xdr:col>8</xdr:col>
      <xdr:colOff>638447</xdr:colOff>
      <xdr:row>2</xdr:row>
      <xdr:rowOff>65554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441" y="447185"/>
          <a:ext cx="5842707" cy="2374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compartida%202023\10.Contratos%20Ejecucion%202023\1.%20NACIONAL\002.%20Orden%20de%20Compra%20113484%20RAMA%20JUDICIAL%20Regi&#243;n%201\02.%20SIMULADOR_LA_GUAJIRA_11_MESES__amp_aseo_y_cafeteria_g4-v35-16_06_2023_1544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compartida%202023\10.Contratos%20Ejecucion%202023\1.%20NACIONAL\002.%20Orden%20de%20Compra%20113484%20RAMA%20JUDICIAL%20Regi&#243;n%201\03.Pre-factura\2.%20Agosto\KiossasSolicitud_3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Sede 1"/>
      <sheetName val="Sede 2"/>
      <sheetName val="Sede 3"/>
      <sheetName val="Sede 4"/>
      <sheetName val="Sede 5"/>
      <sheetName val="Sede 6"/>
      <sheetName val="Sede 7"/>
      <sheetName val="Sede 8"/>
      <sheetName val="Sede 9"/>
      <sheetName val="Sede 10"/>
      <sheetName val="Sede 11"/>
      <sheetName val="Sede 12"/>
      <sheetName val="Sede 13"/>
      <sheetName val="Sede 14"/>
      <sheetName val="Sede 15"/>
      <sheetName val="Sede 16"/>
      <sheetName val="Sede 17"/>
    </sheetNames>
    <sheetDataSet>
      <sheetData sheetId="0">
        <row r="1">
          <cell r="A1" t="str">
            <v>Solicitud</v>
          </cell>
          <cell r="C1">
            <v>340</v>
          </cell>
        </row>
        <row r="2">
          <cell r="A2" t="str">
            <v>Nit Empresa</v>
          </cell>
          <cell r="C2" t="str">
            <v>RAMA JUDICIAL DIR. SECC. DE ADMON JUDICIAL CESAR</v>
          </cell>
        </row>
        <row r="3">
          <cell r="A3" t="str">
            <v>Fecha Solicitud</v>
          </cell>
          <cell r="C3" t="str">
            <v>2023-08-18 10:36:33</v>
          </cell>
        </row>
        <row r="4">
          <cell r="A4" t="str">
            <v>Solicitante</v>
          </cell>
          <cell r="C4" t="str">
            <v>GLEIDI AVENDANO</v>
          </cell>
        </row>
        <row r="5">
          <cell r="A5" t="str">
            <v>Periodo</v>
          </cell>
          <cell r="C5" t="str">
            <v>2023-09</v>
          </cell>
        </row>
        <row r="8">
          <cell r="A8" t="str">
            <v>Item</v>
          </cell>
          <cell r="C8" t="str">
            <v>Vlr Unitario</v>
          </cell>
          <cell r="D8" t="str">
            <v>Sede 1</v>
          </cell>
          <cell r="E8" t="str">
            <v>Sede 2</v>
          </cell>
          <cell r="F8" t="str">
            <v>Sede 3</v>
          </cell>
          <cell r="G8" t="str">
            <v>Sede 4</v>
          </cell>
          <cell r="H8" t="str">
            <v>Sede 5</v>
          </cell>
          <cell r="I8" t="str">
            <v>Sede 6</v>
          </cell>
          <cell r="J8" t="str">
            <v>Sede 7</v>
          </cell>
          <cell r="K8" t="str">
            <v>Sede 8</v>
          </cell>
          <cell r="L8" t="str">
            <v>Sede 9</v>
          </cell>
          <cell r="M8" t="str">
            <v>Sede 10</v>
          </cell>
          <cell r="N8" t="str">
            <v>Sede 11</v>
          </cell>
          <cell r="O8" t="str">
            <v>Sede 12</v>
          </cell>
          <cell r="P8" t="str">
            <v>Sede 13</v>
          </cell>
          <cell r="Q8" t="str">
            <v>Sede 14</v>
          </cell>
          <cell r="R8" t="str">
            <v>Sede 15</v>
          </cell>
          <cell r="S8" t="str">
            <v>Sede 16</v>
          </cell>
          <cell r="T8" t="str">
            <v>Sede 17</v>
          </cell>
        </row>
        <row r="9">
          <cell r="A9">
            <v>1</v>
          </cell>
          <cell r="B9" t="str">
            <v xml:space="preserve"> JABÓN PARA LOZA 1 (COMPRA) </v>
          </cell>
          <cell r="C9">
            <v>7585.94</v>
          </cell>
          <cell r="D9">
            <v>2</v>
          </cell>
          <cell r="E9">
            <v>2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>
            <v>6</v>
          </cell>
          <cell r="B10" t="str">
            <v xml:space="preserve"> JABÓN EN BARRA AZUL (COMPRA) </v>
          </cell>
          <cell r="C10">
            <v>1508.33</v>
          </cell>
          <cell r="D10">
            <v>4</v>
          </cell>
          <cell r="E10">
            <v>4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1</v>
          </cell>
        </row>
        <row r="11">
          <cell r="A11">
            <v>12</v>
          </cell>
          <cell r="B11" t="str">
            <v xml:space="preserve"> JABÓN DE DISPENSADOR PARA MANOS 3 (COMPRA) </v>
          </cell>
          <cell r="C11">
            <v>5079.6899999999996</v>
          </cell>
          <cell r="D11">
            <v>4</v>
          </cell>
          <cell r="E11">
            <v>4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>
            <v>21</v>
          </cell>
          <cell r="B12" t="str">
            <v xml:space="preserve"> DETERGENTE MULTIUSOS EN POLVO (COMPRA) </v>
          </cell>
          <cell r="C12">
            <v>3577.34</v>
          </cell>
          <cell r="D12">
            <v>14</v>
          </cell>
          <cell r="E12">
            <v>28</v>
          </cell>
          <cell r="F12">
            <v>4</v>
          </cell>
          <cell r="G12">
            <v>8</v>
          </cell>
          <cell r="H12">
            <v>6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>
            <v>2</v>
          </cell>
          <cell r="O12">
            <v>2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</row>
        <row r="13">
          <cell r="A13">
            <v>30</v>
          </cell>
          <cell r="B13" t="str">
            <v xml:space="preserve"> BLANQUEADOR O HIPOCLORITO 1 (COMPRA) </v>
          </cell>
          <cell r="C13">
            <v>4154.6899999999996</v>
          </cell>
          <cell r="D13">
            <v>12</v>
          </cell>
          <cell r="E13">
            <v>18</v>
          </cell>
          <cell r="F13">
            <v>5</v>
          </cell>
          <cell r="G13">
            <v>5</v>
          </cell>
          <cell r="H13">
            <v>5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2</v>
          </cell>
          <cell r="N13">
            <v>2</v>
          </cell>
          <cell r="O13">
            <v>2</v>
          </cell>
          <cell r="P13">
            <v>2</v>
          </cell>
          <cell r="Q13">
            <v>2</v>
          </cell>
          <cell r="R13">
            <v>2</v>
          </cell>
          <cell r="S13">
            <v>2</v>
          </cell>
          <cell r="T13">
            <v>2</v>
          </cell>
        </row>
        <row r="14">
          <cell r="A14">
            <v>32</v>
          </cell>
          <cell r="B14" t="str">
            <v xml:space="preserve"> BLANQUEADOR O HIPOCLORITO 3 (COMPRA) </v>
          </cell>
          <cell r="C14">
            <v>11625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>
            <v>33</v>
          </cell>
          <cell r="B15" t="str">
            <v xml:space="preserve"> ALCOHOL INDUSTRIAL 1 (COMPRA) </v>
          </cell>
          <cell r="C15">
            <v>9616.41</v>
          </cell>
          <cell r="D15">
            <v>3</v>
          </cell>
          <cell r="E15">
            <v>3</v>
          </cell>
          <cell r="F15">
            <v>2</v>
          </cell>
          <cell r="G15">
            <v>2</v>
          </cell>
          <cell r="H15">
            <v>2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</row>
        <row r="16">
          <cell r="A16">
            <v>64</v>
          </cell>
          <cell r="B16" t="str">
            <v xml:space="preserve"> LIMPIONES 1 (COMPRA) </v>
          </cell>
          <cell r="C16">
            <v>1001.67</v>
          </cell>
          <cell r="D16">
            <v>2</v>
          </cell>
          <cell r="E16">
            <v>4</v>
          </cell>
          <cell r="F16">
            <v>1</v>
          </cell>
          <cell r="G16">
            <v>2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</row>
        <row r="17">
          <cell r="A17">
            <v>75</v>
          </cell>
          <cell r="B17" t="str">
            <v xml:space="preserve"> ESPONJILLA 1 (COMPRA) </v>
          </cell>
          <cell r="C17">
            <v>519.16999999999996</v>
          </cell>
          <cell r="D17">
            <v>4</v>
          </cell>
          <cell r="E17">
            <v>8</v>
          </cell>
          <cell r="F17">
            <v>2</v>
          </cell>
          <cell r="G17">
            <v>5</v>
          </cell>
          <cell r="H17">
            <v>2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</row>
        <row r="18">
          <cell r="A18">
            <v>84</v>
          </cell>
          <cell r="B18" t="str">
            <v xml:space="preserve"> ESCOBA 3 (COMPRA) </v>
          </cell>
          <cell r="C18">
            <v>2494.5300000000002</v>
          </cell>
          <cell r="D18">
            <v>3</v>
          </cell>
          <cell r="E18">
            <v>6</v>
          </cell>
          <cell r="F18">
            <v>1</v>
          </cell>
          <cell r="G18">
            <v>3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</row>
        <row r="19">
          <cell r="A19">
            <v>85</v>
          </cell>
          <cell r="B19" t="str">
            <v xml:space="preserve"> ESCOBA 4 (COMPRA) </v>
          </cell>
          <cell r="C19">
            <v>2660.83</v>
          </cell>
          <cell r="D19">
            <v>1</v>
          </cell>
          <cell r="E19">
            <v>3</v>
          </cell>
          <cell r="F19">
            <v>0</v>
          </cell>
          <cell r="G19">
            <v>0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>
            <v>88</v>
          </cell>
          <cell r="B20" t="str">
            <v xml:space="preserve"> MANGO MADERA ESCOBA 1 (COMPRA) </v>
          </cell>
          <cell r="C20">
            <v>1443.33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R20">
            <v>1</v>
          </cell>
          <cell r="S20">
            <v>1</v>
          </cell>
          <cell r="T20">
            <v>1</v>
          </cell>
        </row>
        <row r="21">
          <cell r="A21">
            <v>94</v>
          </cell>
          <cell r="B21" t="str">
            <v xml:space="preserve"> TRAPERO 3 (COMPRA) </v>
          </cell>
          <cell r="C21">
            <v>4453.13</v>
          </cell>
          <cell r="D21">
            <v>2</v>
          </cell>
          <cell r="E21">
            <v>2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</row>
        <row r="22">
          <cell r="A22">
            <v>96</v>
          </cell>
          <cell r="B22" t="str">
            <v xml:space="preserve"> MANGO METÁLICO TRAPERO (COMPRA) </v>
          </cell>
          <cell r="C22">
            <v>2545</v>
          </cell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>
            <v>98</v>
          </cell>
          <cell r="B23" t="str">
            <v xml:space="preserve"> CEPILLO PARA SANITARIO (CHURRUSCO) (COMPRA) </v>
          </cell>
          <cell r="C23">
            <v>2951.67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>
            <v>108</v>
          </cell>
          <cell r="B24" t="str">
            <v xml:space="preserve"> BOLSAS PLÁSTICAS 3 (COMPRA) </v>
          </cell>
          <cell r="C24">
            <v>542.97</v>
          </cell>
          <cell r="D24">
            <v>10</v>
          </cell>
          <cell r="E24">
            <v>20</v>
          </cell>
          <cell r="F24">
            <v>8</v>
          </cell>
          <cell r="G24">
            <v>8</v>
          </cell>
          <cell r="H24">
            <v>3</v>
          </cell>
          <cell r="I24">
            <v>2</v>
          </cell>
          <cell r="J24">
            <v>2</v>
          </cell>
          <cell r="K24">
            <v>2</v>
          </cell>
          <cell r="L24">
            <v>2</v>
          </cell>
          <cell r="M24">
            <v>2</v>
          </cell>
          <cell r="N24">
            <v>2</v>
          </cell>
          <cell r="O24">
            <v>2</v>
          </cell>
          <cell r="P24">
            <v>2</v>
          </cell>
          <cell r="Q24">
            <v>2</v>
          </cell>
          <cell r="R24">
            <v>2</v>
          </cell>
          <cell r="S24">
            <v>2</v>
          </cell>
          <cell r="T24">
            <v>2</v>
          </cell>
        </row>
        <row r="25">
          <cell r="A25">
            <v>112</v>
          </cell>
          <cell r="B25" t="str">
            <v xml:space="preserve"> BOLSAS PLÁSTICAS 8 (COMPRA) </v>
          </cell>
          <cell r="C25">
            <v>954.68</v>
          </cell>
          <cell r="D25">
            <v>10</v>
          </cell>
          <cell r="E25">
            <v>20</v>
          </cell>
          <cell r="F25">
            <v>5</v>
          </cell>
          <cell r="G25">
            <v>5</v>
          </cell>
          <cell r="H25">
            <v>5</v>
          </cell>
          <cell r="I25">
            <v>2</v>
          </cell>
          <cell r="J25">
            <v>2</v>
          </cell>
          <cell r="K25">
            <v>2</v>
          </cell>
          <cell r="L25">
            <v>2</v>
          </cell>
          <cell r="M25">
            <v>2</v>
          </cell>
          <cell r="N25">
            <v>2</v>
          </cell>
          <cell r="O25">
            <v>2</v>
          </cell>
          <cell r="P25">
            <v>2</v>
          </cell>
          <cell r="Q25">
            <v>2</v>
          </cell>
          <cell r="R25">
            <v>2</v>
          </cell>
          <cell r="S25">
            <v>2</v>
          </cell>
          <cell r="T25">
            <v>2</v>
          </cell>
        </row>
        <row r="26">
          <cell r="A26">
            <v>120</v>
          </cell>
          <cell r="B26" t="str">
            <v xml:space="preserve"> BOLSAS PLÁSTICAS 17 (COMPRA) </v>
          </cell>
          <cell r="C26">
            <v>1378.91</v>
          </cell>
          <cell r="D26">
            <v>10</v>
          </cell>
          <cell r="E26">
            <v>10</v>
          </cell>
          <cell r="F26">
            <v>5</v>
          </cell>
          <cell r="G26">
            <v>5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>
            <v>124</v>
          </cell>
          <cell r="B27" t="str">
            <v xml:space="preserve"> BOLSAS PLÁSTICAS 21 (COMPRA) </v>
          </cell>
          <cell r="C27">
            <v>1378.91</v>
          </cell>
          <cell r="D27">
            <v>5</v>
          </cell>
          <cell r="E27">
            <v>10</v>
          </cell>
          <cell r="F27">
            <v>2</v>
          </cell>
          <cell r="G27">
            <v>2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</row>
        <row r="28">
          <cell r="A28">
            <v>130</v>
          </cell>
          <cell r="B28" t="str">
            <v xml:space="preserve"> GUANTES 1 (COMPRA) </v>
          </cell>
          <cell r="C28">
            <v>2464.06</v>
          </cell>
          <cell r="D28">
            <v>8</v>
          </cell>
          <cell r="E28">
            <v>8</v>
          </cell>
          <cell r="F28">
            <v>4</v>
          </cell>
          <cell r="G28">
            <v>8</v>
          </cell>
          <cell r="H28">
            <v>4</v>
          </cell>
          <cell r="I28">
            <v>2</v>
          </cell>
          <cell r="J28">
            <v>2</v>
          </cell>
          <cell r="K28">
            <v>2</v>
          </cell>
          <cell r="L28">
            <v>2</v>
          </cell>
          <cell r="M28">
            <v>2</v>
          </cell>
          <cell r="N28">
            <v>2</v>
          </cell>
          <cell r="O28">
            <v>2</v>
          </cell>
          <cell r="P28">
            <v>2</v>
          </cell>
          <cell r="Q28">
            <v>2</v>
          </cell>
          <cell r="R28">
            <v>2</v>
          </cell>
          <cell r="S28">
            <v>2</v>
          </cell>
          <cell r="T28">
            <v>2</v>
          </cell>
        </row>
        <row r="29">
          <cell r="A29">
            <v>142</v>
          </cell>
          <cell r="B29" t="str">
            <v xml:space="preserve"> PAPEL HIGIÉNICO 2 (COMPRA) </v>
          </cell>
          <cell r="C29">
            <v>6221.09</v>
          </cell>
          <cell r="D29">
            <v>4</v>
          </cell>
          <cell r="E29">
            <v>5</v>
          </cell>
          <cell r="F29">
            <v>2</v>
          </cell>
          <cell r="G29">
            <v>2</v>
          </cell>
          <cell r="H29">
            <v>2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  <cell r="S29">
            <v>1</v>
          </cell>
          <cell r="T29">
            <v>1</v>
          </cell>
        </row>
        <row r="30">
          <cell r="A30">
            <v>201</v>
          </cell>
          <cell r="B30" t="str">
            <v xml:space="preserve"> DESTAPADOR PARA SANITARIO (CHUPA) (COMPRA) </v>
          </cell>
          <cell r="C30">
            <v>2175.83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>
            <v>204</v>
          </cell>
          <cell r="B31" t="str">
            <v xml:space="preserve"> RASTRILLO 2 (COMPRA) </v>
          </cell>
          <cell r="C31">
            <v>5210.83</v>
          </cell>
          <cell r="D31">
            <v>0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>
            <v>205</v>
          </cell>
          <cell r="B32" t="str">
            <v xml:space="preserve"> RECOGEDOR DE BASURA 1 (COMPRA) </v>
          </cell>
          <cell r="C32">
            <v>2114.17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>
            <v>249</v>
          </cell>
          <cell r="B33" t="str">
            <v xml:space="preserve"> BALDE (COMPRA) </v>
          </cell>
          <cell r="C33">
            <v>2762.5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>
            <v>295</v>
          </cell>
          <cell r="B34" t="str">
            <v xml:space="preserve"> ESCALERA 4 (ARRENDAMIENTO) </v>
          </cell>
          <cell r="C34">
            <v>10355.83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>
            <v>303</v>
          </cell>
          <cell r="B35" t="str">
            <v xml:space="preserve"> MANGUERAS 3 (ARRENDAMIENTO) </v>
          </cell>
          <cell r="C35">
            <v>6700.83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zoomScale="70" zoomScaleNormal="70" workbookViewId="0">
      <selection activeCell="L18" sqref="L18"/>
    </sheetView>
  </sheetViews>
  <sheetFormatPr baseColWidth="10" defaultColWidth="11.42578125" defaultRowHeight="35.25" customHeight="1" x14ac:dyDescent="0.2"/>
  <cols>
    <col min="1" max="1" width="4.42578125" style="4" customWidth="1"/>
    <col min="2" max="2" width="6.42578125" style="2" customWidth="1"/>
    <col min="3" max="3" width="22.42578125" style="2" bestFit="1" customWidth="1"/>
    <col min="4" max="5" width="27.28515625" style="2" bestFit="1" customWidth="1"/>
    <col min="6" max="6" width="20.140625" style="2" customWidth="1"/>
    <col min="7" max="7" width="17.42578125" style="2" customWidth="1"/>
    <col min="8" max="8" width="10.42578125" style="2" customWidth="1"/>
    <col min="9" max="9" width="17.42578125" style="2" customWidth="1"/>
    <col min="10" max="10" width="24.42578125" style="2" customWidth="1"/>
    <col min="11" max="11" width="13.85546875" style="2" customWidth="1"/>
    <col min="12" max="12" width="25.42578125" style="2" customWidth="1"/>
    <col min="13" max="13" width="28.5703125" style="2" customWidth="1"/>
    <col min="14" max="14" width="27.5703125" style="2" customWidth="1"/>
    <col min="15" max="16" width="19" style="2" customWidth="1"/>
    <col min="17" max="17" width="39.42578125" style="2" customWidth="1"/>
    <col min="18" max="18" width="12.85546875" style="2" hidden="1" customWidth="1"/>
    <col min="19" max="19" width="15.140625" style="3" bestFit="1" customWidth="1"/>
    <col min="20" max="20" width="15.85546875" style="2" bestFit="1" customWidth="1"/>
    <col min="21" max="22" width="15.42578125" style="2" bestFit="1" customWidth="1"/>
    <col min="23" max="23" width="16.42578125" style="2" bestFit="1" customWidth="1"/>
    <col min="24" max="24" width="15.85546875" style="2" bestFit="1" customWidth="1"/>
    <col min="25" max="16384" width="11.42578125" style="2"/>
  </cols>
  <sheetData>
    <row r="1" spans="1:19" ht="55.5" customHeight="1" x14ac:dyDescent="0.2">
      <c r="A1" s="1"/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9" ht="9" customHeight="1" x14ac:dyDescent="0.2">
      <c r="F2" s="5"/>
    </row>
    <row r="3" spans="1:19" ht="35.25" customHeight="1" x14ac:dyDescent="0.25">
      <c r="B3" s="101" t="s">
        <v>1</v>
      </c>
      <c r="C3" s="102"/>
      <c r="D3" s="103">
        <f>'[1]Solicitud de Cotización General'!H9</f>
        <v>1</v>
      </c>
      <c r="E3" s="104"/>
      <c r="F3"/>
      <c r="G3"/>
      <c r="H3"/>
      <c r="I3"/>
      <c r="J3"/>
      <c r="K3"/>
      <c r="L3"/>
      <c r="M3"/>
      <c r="N3"/>
      <c r="O3"/>
      <c r="P3"/>
      <c r="Q3"/>
      <c r="R3" s="6"/>
    </row>
    <row r="4" spans="1:19" ht="35.25" customHeight="1" x14ac:dyDescent="0.2">
      <c r="B4" s="30" t="s">
        <v>2</v>
      </c>
      <c r="C4" s="31"/>
      <c r="D4" s="105" t="s">
        <v>3</v>
      </c>
      <c r="E4" s="106"/>
      <c r="F4" s="106"/>
      <c r="G4" s="106"/>
      <c r="H4" s="106"/>
      <c r="I4" s="106"/>
      <c r="J4" s="106"/>
      <c r="K4" s="106"/>
      <c r="L4" s="106"/>
      <c r="M4" s="107"/>
    </row>
    <row r="5" spans="1:19" ht="12.75" customHeight="1" x14ac:dyDescent="0.2"/>
    <row r="6" spans="1:19" ht="35.25" customHeight="1" x14ac:dyDescent="0.2">
      <c r="B6" s="108" t="s">
        <v>4</v>
      </c>
      <c r="C6" s="108"/>
      <c r="D6" s="108"/>
      <c r="E6" s="108"/>
      <c r="F6" s="108"/>
      <c r="G6" s="108"/>
      <c r="H6" s="108"/>
      <c r="I6" s="109"/>
      <c r="J6" s="110" t="s">
        <v>900</v>
      </c>
      <c r="K6" s="111"/>
      <c r="L6" s="111"/>
      <c r="M6" s="111"/>
      <c r="N6" s="111"/>
      <c r="O6" s="111"/>
      <c r="P6" s="111"/>
      <c r="Q6" s="111"/>
      <c r="R6" s="6"/>
    </row>
    <row r="7" spans="1:19" ht="47.25" customHeight="1" x14ac:dyDescent="0.2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33" t="s">
        <v>10</v>
      </c>
      <c r="H7" s="33" t="s">
        <v>11</v>
      </c>
      <c r="I7" s="33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7" t="s">
        <v>18</v>
      </c>
      <c r="P7" s="7" t="s">
        <v>19</v>
      </c>
      <c r="Q7" s="7" t="s">
        <v>20</v>
      </c>
      <c r="R7" s="6" t="s">
        <v>21</v>
      </c>
    </row>
    <row r="8" spans="1:19" s="12" customFormat="1" ht="35.25" customHeight="1" x14ac:dyDescent="0.2">
      <c r="A8" s="4" t="b">
        <v>1</v>
      </c>
      <c r="B8" s="8">
        <v>1</v>
      </c>
      <c r="C8" s="8" t="s">
        <v>22</v>
      </c>
      <c r="D8" s="8" t="s">
        <v>23</v>
      </c>
      <c r="E8" s="8" t="s">
        <v>23</v>
      </c>
      <c r="F8" s="80" t="s">
        <v>24</v>
      </c>
      <c r="G8" s="82">
        <v>17</v>
      </c>
      <c r="H8" s="82" t="s">
        <v>901</v>
      </c>
      <c r="I8" s="82">
        <v>1</v>
      </c>
      <c r="J8" s="81">
        <v>2200293</v>
      </c>
      <c r="K8" s="10">
        <v>0</v>
      </c>
      <c r="L8" s="87">
        <v>2200293</v>
      </c>
      <c r="M8" s="87">
        <v>2291971.88</v>
      </c>
      <c r="N8" s="87">
        <f>+M8*G8</f>
        <v>38963521.960000001</v>
      </c>
      <c r="O8" s="11"/>
      <c r="P8" s="9"/>
      <c r="Q8" s="85">
        <f>I8*N8</f>
        <v>38963521.960000001</v>
      </c>
      <c r="R8" s="12" t="s">
        <v>21</v>
      </c>
      <c r="S8" s="13"/>
    </row>
    <row r="9" spans="1:19" s="12" customFormat="1" ht="35.25" customHeight="1" x14ac:dyDescent="0.2">
      <c r="A9" s="4" t="b">
        <v>1</v>
      </c>
      <c r="B9" s="8">
        <v>2</v>
      </c>
      <c r="C9" s="8" t="s">
        <v>22</v>
      </c>
      <c r="D9" s="8" t="s">
        <v>25</v>
      </c>
      <c r="E9" s="8" t="s">
        <v>25</v>
      </c>
      <c r="F9" s="80" t="s">
        <v>24</v>
      </c>
      <c r="G9" s="82">
        <v>3</v>
      </c>
      <c r="H9" s="82" t="s">
        <v>901</v>
      </c>
      <c r="I9" s="82">
        <v>1</v>
      </c>
      <c r="J9" s="81">
        <v>2200293</v>
      </c>
      <c r="K9" s="10">
        <v>0</v>
      </c>
      <c r="L9" s="87">
        <v>2200293</v>
      </c>
      <c r="M9" s="87">
        <v>2291971.88</v>
      </c>
      <c r="N9" s="87">
        <f t="shared" ref="N9:N12" si="0">+M9*G9</f>
        <v>6875915.6399999997</v>
      </c>
      <c r="O9" s="11"/>
      <c r="P9" s="9"/>
      <c r="Q9" s="85">
        <f t="shared" ref="Q9:Q12" si="1">I9*N9</f>
        <v>6875915.6399999997</v>
      </c>
      <c r="R9" s="12" t="s">
        <v>21</v>
      </c>
      <c r="S9" s="13"/>
    </row>
    <row r="10" spans="1:19" s="12" customFormat="1" ht="35.25" customHeight="1" x14ac:dyDescent="0.2">
      <c r="A10" s="4" t="b">
        <v>1</v>
      </c>
      <c r="B10" s="8">
        <v>3</v>
      </c>
      <c r="C10" s="8" t="s">
        <v>22</v>
      </c>
      <c r="D10" s="8" t="s">
        <v>26</v>
      </c>
      <c r="E10" s="8" t="s">
        <v>26</v>
      </c>
      <c r="F10" s="80" t="s">
        <v>24</v>
      </c>
      <c r="G10" s="82">
        <v>1</v>
      </c>
      <c r="H10" s="82" t="s">
        <v>901</v>
      </c>
      <c r="I10" s="82">
        <v>1</v>
      </c>
      <c r="J10" s="81">
        <v>2200293</v>
      </c>
      <c r="K10" s="10">
        <v>0</v>
      </c>
      <c r="L10" s="87">
        <v>2200293</v>
      </c>
      <c r="M10" s="87">
        <v>2291971.88</v>
      </c>
      <c r="N10" s="87">
        <f t="shared" si="0"/>
        <v>2291971.88</v>
      </c>
      <c r="O10" s="11"/>
      <c r="P10" s="9"/>
      <c r="Q10" s="85">
        <f t="shared" si="1"/>
        <v>2291971.88</v>
      </c>
      <c r="R10" s="12" t="s">
        <v>21</v>
      </c>
      <c r="S10" s="13"/>
    </row>
    <row r="11" spans="1:19" s="12" customFormat="1" ht="35.25" customHeight="1" x14ac:dyDescent="0.2">
      <c r="A11" s="4" t="b">
        <v>1</v>
      </c>
      <c r="B11" s="8">
        <v>4</v>
      </c>
      <c r="C11" s="8" t="s">
        <v>22</v>
      </c>
      <c r="D11" s="8" t="s">
        <v>27</v>
      </c>
      <c r="E11" s="8" t="s">
        <v>27</v>
      </c>
      <c r="F11" s="80" t="s">
        <v>28</v>
      </c>
      <c r="G11" s="82">
        <v>13</v>
      </c>
      <c r="H11" s="82" t="s">
        <v>901</v>
      </c>
      <c r="I11" s="82">
        <v>1</v>
      </c>
      <c r="J11" s="81">
        <v>1408187</v>
      </c>
      <c r="K11" s="10">
        <v>0</v>
      </c>
      <c r="L11" s="88">
        <v>1408187</v>
      </c>
      <c r="M11" s="87">
        <v>1466861.46</v>
      </c>
      <c r="N11" s="87">
        <f t="shared" si="0"/>
        <v>19069198.98</v>
      </c>
      <c r="O11" s="11"/>
      <c r="P11" s="9"/>
      <c r="Q11" s="85">
        <f t="shared" si="1"/>
        <v>19069198.98</v>
      </c>
      <c r="R11" s="12" t="s">
        <v>21</v>
      </c>
      <c r="S11" s="13"/>
    </row>
    <row r="12" spans="1:19" s="12" customFormat="1" ht="35.25" customHeight="1" thickBot="1" x14ac:dyDescent="0.25">
      <c r="A12" s="4"/>
      <c r="B12" s="8">
        <v>6</v>
      </c>
      <c r="C12" s="8" t="s">
        <v>902</v>
      </c>
      <c r="D12" s="8" t="s">
        <v>902</v>
      </c>
      <c r="E12" s="8" t="s">
        <v>902</v>
      </c>
      <c r="F12" s="80"/>
      <c r="G12" s="82">
        <v>1</v>
      </c>
      <c r="H12" s="82" t="s">
        <v>903</v>
      </c>
      <c r="I12" s="82">
        <v>1</v>
      </c>
      <c r="J12" s="81"/>
      <c r="K12" s="83"/>
      <c r="L12" s="84">
        <f>INSUMOS!J423</f>
        <v>1735876.53</v>
      </c>
      <c r="M12" s="86">
        <f>+L12/0.96</f>
        <v>1808204.71875</v>
      </c>
      <c r="N12" s="87">
        <f t="shared" si="0"/>
        <v>1808204.71875</v>
      </c>
      <c r="O12" s="11"/>
      <c r="P12" s="9"/>
      <c r="Q12" s="85">
        <f t="shared" si="1"/>
        <v>1808204.71875</v>
      </c>
      <c r="R12" s="12" t="s">
        <v>21</v>
      </c>
      <c r="S12" s="13"/>
    </row>
    <row r="13" spans="1:19" ht="35.25" customHeight="1" thickBot="1" x14ac:dyDescent="0.25">
      <c r="B13" s="4" t="s">
        <v>29</v>
      </c>
      <c r="J13" s="4">
        <v>0</v>
      </c>
      <c r="M13" s="14"/>
      <c r="O13" s="95" t="s">
        <v>30</v>
      </c>
      <c r="P13" s="95"/>
      <c r="Q13" s="26">
        <v>0</v>
      </c>
      <c r="R13" s="15"/>
    </row>
    <row r="14" spans="1:19" ht="35.25" customHeight="1" x14ac:dyDescent="0.2">
      <c r="B14" s="16" t="s">
        <v>31</v>
      </c>
      <c r="C14" s="17"/>
      <c r="D14" s="17"/>
      <c r="E14" s="17"/>
      <c r="F14" s="17"/>
      <c r="G14" s="17"/>
      <c r="H14" s="17"/>
      <c r="I14" s="17"/>
      <c r="O14" s="95" t="s">
        <v>19</v>
      </c>
      <c r="P14" s="95"/>
      <c r="Q14" s="26">
        <v>0</v>
      </c>
      <c r="R14" s="6"/>
    </row>
    <row r="15" spans="1:19" ht="35.25" customHeight="1" x14ac:dyDescent="0.2">
      <c r="B15" s="18"/>
      <c r="C15" s="18"/>
      <c r="D15" s="18"/>
      <c r="E15" s="18"/>
      <c r="F15" s="18"/>
      <c r="G15" s="18"/>
      <c r="O15" s="95" t="s">
        <v>32</v>
      </c>
      <c r="P15" s="95"/>
      <c r="Q15" s="26">
        <f>SUM(Q8:Q14)</f>
        <v>69008813.178750008</v>
      </c>
      <c r="R15" s="6"/>
    </row>
    <row r="16" spans="1:19" ht="35.25" customHeight="1" x14ac:dyDescent="0.2">
      <c r="B16" s="19" t="s">
        <v>33</v>
      </c>
      <c r="C16" s="20"/>
      <c r="D16" s="20"/>
      <c r="E16" s="20"/>
      <c r="F16" s="20"/>
      <c r="G16" s="20"/>
      <c r="O16" s="32" t="s">
        <v>34</v>
      </c>
      <c r="P16" s="27">
        <v>0.1</v>
      </c>
      <c r="Q16" s="26">
        <f>+Q15*0.1</f>
        <v>6900881.3178750016</v>
      </c>
      <c r="R16" s="6">
        <v>0.1</v>
      </c>
    </row>
    <row r="17" spans="1:18" ht="35.25" customHeight="1" x14ac:dyDescent="0.2">
      <c r="B17" s="21" t="s">
        <v>35</v>
      </c>
      <c r="C17" s="96" t="s">
        <v>36</v>
      </c>
      <c r="D17" s="97"/>
      <c r="E17" s="97"/>
      <c r="F17" s="98"/>
      <c r="G17" s="21" t="s">
        <v>37</v>
      </c>
      <c r="O17" s="95" t="s">
        <v>38</v>
      </c>
      <c r="P17" s="95"/>
      <c r="Q17" s="28">
        <f>+Q16*0.19</f>
        <v>1311167.4503962502</v>
      </c>
      <c r="R17" s="6"/>
    </row>
    <row r="18" spans="1:18" ht="35.25" customHeight="1" x14ac:dyDescent="0.2">
      <c r="B18" s="22">
        <v>1</v>
      </c>
      <c r="C18" s="89" t="s">
        <v>39</v>
      </c>
      <c r="D18" s="90"/>
      <c r="E18" s="90"/>
      <c r="F18" s="91"/>
      <c r="G18" s="23">
        <v>0.02</v>
      </c>
      <c r="O18" s="99" t="s">
        <v>40</v>
      </c>
      <c r="P18" s="99"/>
      <c r="Q18" s="29">
        <f>+Q15+Q16+Q17</f>
        <v>77220861.947021261</v>
      </c>
      <c r="R18" s="6"/>
    </row>
    <row r="19" spans="1:18" ht="35.25" customHeight="1" x14ac:dyDescent="0.2">
      <c r="B19" s="22">
        <v>2</v>
      </c>
      <c r="C19" s="89" t="s">
        <v>41</v>
      </c>
      <c r="D19" s="90"/>
      <c r="E19" s="90"/>
      <c r="F19" s="91"/>
      <c r="G19" s="23">
        <v>0.02</v>
      </c>
    </row>
    <row r="20" spans="1:18" ht="35.25" customHeight="1" x14ac:dyDescent="0.2">
      <c r="B20" s="18"/>
      <c r="C20" s="18"/>
      <c r="D20" s="18"/>
      <c r="E20" s="92" t="s">
        <v>42</v>
      </c>
      <c r="F20" s="93"/>
      <c r="G20" s="24">
        <v>0.04</v>
      </c>
    </row>
    <row r="21" spans="1:18" ht="35.25" customHeight="1" x14ac:dyDescent="0.2">
      <c r="M21" s="94" t="s">
        <v>43</v>
      </c>
      <c r="N21" s="94"/>
      <c r="O21" s="94"/>
      <c r="P21" s="94"/>
      <c r="Q21" s="94"/>
    </row>
    <row r="22" spans="1:18" s="3" customFormat="1" ht="35.25" customHeight="1" x14ac:dyDescent="0.2">
      <c r="A22" s="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94"/>
      <c r="N22" s="94"/>
      <c r="O22" s="94"/>
      <c r="P22" s="94"/>
      <c r="Q22" s="94"/>
      <c r="R22" s="2"/>
    </row>
    <row r="23" spans="1:18" s="3" customFormat="1" ht="35.25" customHeight="1" x14ac:dyDescent="0.2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94"/>
      <c r="N23" s="94"/>
      <c r="O23" s="94"/>
      <c r="P23" s="94"/>
      <c r="Q23" s="94"/>
      <c r="R23" s="2"/>
    </row>
    <row r="27" spans="1:18" s="3" customFormat="1" ht="35.25" customHeight="1" x14ac:dyDescent="0.2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5"/>
      <c r="R27" s="25"/>
    </row>
  </sheetData>
  <mergeCells count="16">
    <mergeCell ref="B1:Q1"/>
    <mergeCell ref="B3:C3"/>
    <mergeCell ref="D3:E3"/>
    <mergeCell ref="D4:M4"/>
    <mergeCell ref="B6:I6"/>
    <mergeCell ref="J6:Q6"/>
    <mergeCell ref="C19:F19"/>
    <mergeCell ref="E20:F20"/>
    <mergeCell ref="M21:Q23"/>
    <mergeCell ref="O13:P13"/>
    <mergeCell ref="O14:P14"/>
    <mergeCell ref="O15:P15"/>
    <mergeCell ref="C17:F17"/>
    <mergeCell ref="O17:P17"/>
    <mergeCell ref="C18:F18"/>
    <mergeCell ref="O18:P18"/>
  </mergeCells>
  <conditionalFormatting sqref="D3:E3">
    <cfRule type="cellIs" dxfId="12" priority="2" operator="equal">
      <formula>0</formula>
    </cfRule>
  </conditionalFormatting>
  <conditionalFormatting sqref="Q13">
    <cfRule type="expression" dxfId="11" priority="10">
      <formula>ISERROR($G14)</formula>
    </cfRule>
  </conditionalFormatting>
  <conditionalFormatting sqref="Q15">
    <cfRule type="expression" dxfId="10" priority="6">
      <formula>ISERROR($J13)</formula>
    </cfRule>
  </conditionalFormatting>
  <conditionalFormatting sqref="Q15:Q18">
    <cfRule type="expression" dxfId="9" priority="1">
      <formula>ISERROR($Q15)</formula>
    </cfRule>
  </conditionalFormatting>
  <conditionalFormatting sqref="Q18">
    <cfRule type="expression" dxfId="8" priority="9">
      <formula>ISERROR($J19)</formula>
    </cfRule>
  </conditionalFormatting>
  <conditionalFormatting sqref="R13">
    <cfRule type="expression" dxfId="7" priority="8">
      <formula>ISERROR($J13)</formula>
    </cfRule>
  </conditionalFormatting>
  <dataValidations count="12">
    <dataValidation type="list" allowBlank="1" showInputMessage="1" showErrorMessage="1" sqref="D4" xr:uid="{00000000-0002-0000-0000-000000000000}">
      <formula1>INDIRECT("regioncobertura"&amp;$D$3)</formula1>
    </dataValidation>
    <dataValidation type="decimal" allowBlank="1" showInputMessage="1" showErrorMessage="1" errorTitle="Error" error="Mayor a 1 y Menor al Ofertado" promptTitle="Porcentaje de AIU" prompt="Mayor a 1 y Menor al Ofertado" sqref="R16" xr:uid="{00000000-0002-0000-0000-000001000000}">
      <formula1>0.011</formula1>
      <formula2>R16</formula2>
    </dataValidation>
    <dataValidation type="decimal" allowBlank="1" showInputMessage="1" showErrorMessage="1" errorTitle="Error" error="Mayor a 1" promptTitle="Porcentaje de AIU" prompt="Mayor a 1" sqref="A13:L13" xr:uid="{00000000-0002-0000-0000-000002000000}">
      <formula1>0.011</formula1>
      <formula2>R16</formula2>
    </dataValidation>
    <dataValidation type="decimal" allowBlank="1" showInputMessage="1" showErrorMessage="1" errorTitle="Error" error="Mayor a 1" promptTitle="Porcentaje de AIU" prompt="Mayor a 1" sqref="N13 R13:XEO13" xr:uid="{00000000-0002-0000-0000-000003000000}">
      <formula1>0.011</formula1>
      <formula2>AD16</formula2>
    </dataValidation>
    <dataValidation type="decimal" allowBlank="1" showInputMessage="1" showErrorMessage="1" errorTitle="Error" error="Mayor a 1" sqref="Q13:Q14" xr:uid="{00000000-0002-0000-0000-000004000000}">
      <formula1>0.011</formula1>
      <formula2>AG16</formula2>
    </dataValidation>
    <dataValidation type="decimal" allowBlank="1" showInputMessage="1" showErrorMessage="1" errorTitle="Error" error="Mayor a 1" promptTitle="Porcentaje de AIU" prompt="Mayor a 1" sqref="XEP13:XFD13" xr:uid="{00000000-0002-0000-0000-000005000000}">
      <formula1>0.011</formula1>
      <formula2>A16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10" xr:uid="{00000000-0002-0000-0000-000006000000}">
      <formula1>A8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1" xr:uid="{00000000-0002-0000-0000-000007000000}">
      <formula1>A11</formula1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16" xr:uid="{00000000-0002-0000-0000-000008000000}">
      <formula1>0.01</formula1>
      <formula2>R16</formula2>
    </dataValidation>
    <dataValidation type="decimal" allowBlank="1" showInputMessage="1" showErrorMessage="1" sqref="G18:G19" xr:uid="{00000000-0002-0000-0000-000009000000}">
      <formula1>0</formula1>
      <formula2>1</formula2>
    </dataValidation>
    <dataValidation type="decimal" operator="greaterThan" allowBlank="1" showInputMessage="1" showErrorMessage="1" sqref="O8:P12" xr:uid="{00000000-0002-0000-0000-00000A000000}">
      <formula1>0</formula1>
    </dataValidation>
    <dataValidation operator="greaterThanOrEqual" allowBlank="1" showInputMessage="1" showErrorMessage="1" sqref="K12" xr:uid="{00000000-0002-0000-0000-00000B000000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theme="5"/>
  </sheetPr>
  <dimension ref="A1:AB423"/>
  <sheetViews>
    <sheetView tabSelected="1" zoomScale="85" zoomScaleNormal="85" workbookViewId="0">
      <selection activeCell="C448" sqref="C448"/>
    </sheetView>
  </sheetViews>
  <sheetFormatPr baseColWidth="10" defaultColWidth="11.42578125" defaultRowHeight="16.5" customHeight="1" x14ac:dyDescent="0.25"/>
  <cols>
    <col min="1" max="1" width="3.5703125" style="38" bestFit="1" customWidth="1"/>
    <col min="2" max="2" width="5.5703125" style="38" customWidth="1"/>
    <col min="3" max="3" width="11.85546875" style="38" customWidth="1"/>
    <col min="4" max="4" width="55.28515625" style="38" customWidth="1"/>
    <col min="5" max="5" width="14" style="38" customWidth="1"/>
    <col min="6" max="6" width="20.140625" style="41" customWidth="1"/>
    <col min="7" max="7" width="19.140625" style="39" customWidth="1"/>
    <col min="8" max="9" width="15.140625" style="39" customWidth="1"/>
    <col min="10" max="10" width="16.7109375" style="38" bestFit="1" customWidth="1"/>
    <col min="11" max="11" width="11.42578125" style="37"/>
    <col min="12" max="28" width="14" style="38" bestFit="1" customWidth="1"/>
    <col min="29" max="16384" width="11.42578125" style="38"/>
  </cols>
  <sheetData>
    <row r="1" spans="2:28" ht="6" customHeight="1" x14ac:dyDescent="0.25">
      <c r="B1" s="34"/>
      <c r="C1" s="34"/>
      <c r="D1" s="34"/>
      <c r="E1" s="34"/>
      <c r="F1" s="35"/>
      <c r="G1" s="36"/>
      <c r="H1" s="36"/>
      <c r="I1" s="36"/>
      <c r="J1" s="34"/>
    </row>
    <row r="2" spans="2:28" ht="42.75" customHeight="1" x14ac:dyDescent="0.25">
      <c r="B2" s="123" t="s">
        <v>44</v>
      </c>
      <c r="C2" s="123"/>
      <c r="D2" s="123"/>
      <c r="E2" s="123"/>
      <c r="F2" s="123"/>
      <c r="G2" s="123"/>
      <c r="H2" s="123"/>
      <c r="I2" s="123"/>
      <c r="J2" s="123"/>
    </row>
    <row r="3" spans="2:28" ht="9.75" customHeight="1" x14ac:dyDescent="0.25">
      <c r="B3" s="124"/>
      <c r="C3" s="124"/>
      <c r="D3" s="124"/>
      <c r="E3" s="124"/>
      <c r="F3" s="124"/>
      <c r="J3" s="37"/>
    </row>
    <row r="4" spans="2:28" ht="16.5" customHeight="1" x14ac:dyDescent="0.25">
      <c r="B4" s="125" t="s">
        <v>45</v>
      </c>
      <c r="C4" s="126"/>
      <c r="D4" s="126"/>
      <c r="E4" s="126"/>
      <c r="F4" s="126"/>
      <c r="G4" s="126"/>
      <c r="H4" s="127"/>
      <c r="I4" s="127"/>
      <c r="J4" s="128"/>
    </row>
    <row r="5" spans="2:28" ht="16.5" customHeight="1" x14ac:dyDescent="0.25">
      <c r="B5" s="112" t="s">
        <v>46</v>
      </c>
      <c r="C5" s="113"/>
      <c r="D5" s="40">
        <v>1</v>
      </c>
      <c r="E5"/>
      <c r="I5" s="42" t="s">
        <v>47</v>
      </c>
      <c r="J5" s="42" t="s">
        <v>37</v>
      </c>
    </row>
    <row r="6" spans="2:28" ht="16.5" customHeight="1" x14ac:dyDescent="0.25">
      <c r="B6" s="112" t="s">
        <v>48</v>
      </c>
      <c r="C6" s="113"/>
      <c r="D6" s="40" t="s">
        <v>3</v>
      </c>
      <c r="E6"/>
      <c r="G6" s="112" t="s">
        <v>49</v>
      </c>
      <c r="H6" s="113"/>
      <c r="I6" s="40">
        <v>28</v>
      </c>
      <c r="J6" s="43">
        <v>1</v>
      </c>
    </row>
    <row r="7" spans="2:28" ht="16.5" customHeight="1" x14ac:dyDescent="0.25">
      <c r="B7" s="112" t="s">
        <v>50</v>
      </c>
      <c r="C7" s="113"/>
      <c r="D7" s="118"/>
      <c r="E7"/>
      <c r="G7" s="112" t="s">
        <v>51</v>
      </c>
      <c r="H7" s="113"/>
      <c r="I7" s="40">
        <v>14</v>
      </c>
      <c r="J7" s="43">
        <v>0.5</v>
      </c>
    </row>
    <row r="8" spans="2:28" ht="16.5" customHeight="1" x14ac:dyDescent="0.25">
      <c r="B8" s="114"/>
      <c r="C8" s="115"/>
      <c r="D8" s="119"/>
      <c r="E8"/>
      <c r="F8"/>
      <c r="G8" s="121" t="s">
        <v>52</v>
      </c>
      <c r="H8" s="122"/>
      <c r="I8" s="40">
        <v>14</v>
      </c>
      <c r="J8" s="43">
        <v>0.5</v>
      </c>
    </row>
    <row r="9" spans="2:28" ht="16.5" customHeight="1" x14ac:dyDescent="0.25">
      <c r="B9" s="116"/>
      <c r="C9" s="117"/>
      <c r="D9" s="120"/>
      <c r="E9"/>
      <c r="G9" s="121" t="s">
        <v>53</v>
      </c>
      <c r="H9" s="122"/>
      <c r="I9" s="40">
        <v>0</v>
      </c>
      <c r="J9" s="43">
        <v>0</v>
      </c>
    </row>
    <row r="10" spans="2:28" ht="4.5" customHeight="1" x14ac:dyDescent="0.25"/>
    <row r="11" spans="2:28" ht="29.25" customHeight="1" x14ac:dyDescent="0.25">
      <c r="B11" s="44" t="s">
        <v>54</v>
      </c>
      <c r="C11" s="45"/>
      <c r="I11" s="46">
        <v>0.25009999999999999</v>
      </c>
      <c r="J11" s="47"/>
      <c r="L11" s="48" t="s">
        <v>55</v>
      </c>
      <c r="M11" s="48" t="s">
        <v>55</v>
      </c>
      <c r="N11" s="48" t="s">
        <v>55</v>
      </c>
      <c r="O11" s="48" t="s">
        <v>55</v>
      </c>
      <c r="P11" s="48" t="s">
        <v>55</v>
      </c>
      <c r="Q11" s="48" t="s">
        <v>55</v>
      </c>
      <c r="R11" s="48" t="s">
        <v>55</v>
      </c>
      <c r="S11" s="48" t="s">
        <v>55</v>
      </c>
      <c r="T11" s="48" t="s">
        <v>55</v>
      </c>
      <c r="U11" s="48" t="s">
        <v>55</v>
      </c>
      <c r="V11" s="48" t="s">
        <v>55</v>
      </c>
      <c r="W11" s="48" t="s">
        <v>55</v>
      </c>
      <c r="X11" s="48" t="s">
        <v>55</v>
      </c>
      <c r="Y11" s="48" t="s">
        <v>55</v>
      </c>
      <c r="Z11" s="48" t="s">
        <v>55</v>
      </c>
      <c r="AA11" s="48" t="s">
        <v>55</v>
      </c>
      <c r="AB11" s="48" t="s">
        <v>55</v>
      </c>
    </row>
    <row r="12" spans="2:28" ht="6" customHeight="1" x14ac:dyDescent="0.25">
      <c r="J12" s="37"/>
    </row>
    <row r="13" spans="2:28" ht="24.6" customHeight="1" x14ac:dyDescent="0.25">
      <c r="B13" s="49" t="s">
        <v>56</v>
      </c>
      <c r="C13" s="49" t="s">
        <v>57</v>
      </c>
      <c r="D13" s="50" t="s">
        <v>58</v>
      </c>
      <c r="E13" s="49" t="s">
        <v>59</v>
      </c>
      <c r="F13" s="51" t="s">
        <v>60</v>
      </c>
      <c r="G13" s="52" t="s">
        <v>61</v>
      </c>
      <c r="H13" s="52" t="s">
        <v>14</v>
      </c>
      <c r="I13" s="52" t="s">
        <v>15</v>
      </c>
      <c r="J13" s="52" t="s">
        <v>40</v>
      </c>
      <c r="K13" s="37" t="s">
        <v>62</v>
      </c>
      <c r="L13" s="52" t="s">
        <v>63</v>
      </c>
      <c r="M13" s="52" t="s">
        <v>64</v>
      </c>
      <c r="N13" s="52" t="s">
        <v>65</v>
      </c>
      <c r="O13" s="52" t="s">
        <v>66</v>
      </c>
      <c r="P13" s="52" t="s">
        <v>67</v>
      </c>
      <c r="Q13" s="52" t="s">
        <v>68</v>
      </c>
      <c r="R13" s="52" t="s">
        <v>69</v>
      </c>
      <c r="S13" s="52" t="s">
        <v>70</v>
      </c>
      <c r="T13" s="52" t="s">
        <v>71</v>
      </c>
      <c r="U13" s="52" t="s">
        <v>72</v>
      </c>
      <c r="V13" s="52" t="s">
        <v>73</v>
      </c>
      <c r="W13" s="52" t="s">
        <v>74</v>
      </c>
      <c r="X13" s="52" t="s">
        <v>75</v>
      </c>
      <c r="Y13" s="52" t="s">
        <v>76</v>
      </c>
      <c r="Z13" s="52" t="s">
        <v>77</v>
      </c>
      <c r="AA13" s="52" t="s">
        <v>78</v>
      </c>
      <c r="AB13" s="52" t="s">
        <v>79</v>
      </c>
    </row>
    <row r="14" spans="2:28" ht="25.5" hidden="1" x14ac:dyDescent="0.25">
      <c r="B14" s="53">
        <v>0</v>
      </c>
      <c r="C14" s="54" t="s">
        <v>80</v>
      </c>
      <c r="D14" s="55" t="s">
        <v>81</v>
      </c>
      <c r="E14" s="54" t="s">
        <v>82</v>
      </c>
      <c r="F14" s="40">
        <f>SUM(L14:AB14)</f>
        <v>0</v>
      </c>
      <c r="G14" s="56">
        <v>792</v>
      </c>
      <c r="H14" s="57">
        <v>0.80681818181818199</v>
      </c>
      <c r="I14" s="56">
        <v>159.38</v>
      </c>
      <c r="J14" s="58">
        <f>+I14*F14</f>
        <v>0</v>
      </c>
      <c r="K14" s="37">
        <v>0</v>
      </c>
      <c r="L14" s="59">
        <v>0</v>
      </c>
      <c r="M14" s="76"/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76"/>
      <c r="Y14" s="59">
        <v>0</v>
      </c>
      <c r="Z14" s="59">
        <v>0</v>
      </c>
      <c r="AA14" s="59">
        <v>0</v>
      </c>
      <c r="AB14" s="76"/>
    </row>
    <row r="15" spans="2:28" ht="140.25" x14ac:dyDescent="0.25">
      <c r="B15" s="53">
        <v>1</v>
      </c>
      <c r="C15" s="54" t="s">
        <v>83</v>
      </c>
      <c r="D15" s="55" t="s">
        <v>84</v>
      </c>
      <c r="E15" s="54" t="s">
        <v>85</v>
      </c>
      <c r="F15" s="40">
        <f>SUM(L15:AB15)</f>
        <v>12</v>
      </c>
      <c r="G15" s="56">
        <v>17556</v>
      </c>
      <c r="H15" s="57">
        <v>0.58518455228981503</v>
      </c>
      <c r="I15" s="56">
        <v>7585.94</v>
      </c>
      <c r="J15" s="58">
        <f t="shared" ref="J15:J78" si="0">+I15*F15</f>
        <v>91031.28</v>
      </c>
      <c r="K15" s="37">
        <v>0</v>
      </c>
      <c r="L15" s="59">
        <f>VLOOKUP(B15,[2]Total!$A:$D,4,)</f>
        <v>2</v>
      </c>
      <c r="M15" s="59">
        <f>VLOOKUP(B15,[2]Total!$A:$E,5,)</f>
        <v>2</v>
      </c>
      <c r="N15" s="59">
        <f>VLOOKUP(B15,[2]Total!$A:$F,6,)</f>
        <v>1</v>
      </c>
      <c r="O15" s="59">
        <f>VLOOKUP(B15,[2]Total!$A:$G,7,)</f>
        <v>1</v>
      </c>
      <c r="P15" s="59">
        <f>VLOOKUP(B15,[2]Total!$A:$H,8,)</f>
        <v>1</v>
      </c>
      <c r="Q15" s="59">
        <f>VLOOKUP(B15,[2]Total!$A:$I,9,)</f>
        <v>1</v>
      </c>
      <c r="R15" s="59">
        <f>VLOOKUP(B15,[2]Total!$A:$J,10,)</f>
        <v>1</v>
      </c>
      <c r="S15" s="59">
        <f>VLOOKUP(B15,[2]Total!$A:$K,11,)</f>
        <v>1</v>
      </c>
      <c r="T15" s="59">
        <f>VLOOKUP(B15,[2]Total!$A:$L,12,)</f>
        <v>1</v>
      </c>
      <c r="U15" s="59">
        <f>VLOOKUP(B15,[2]Total!$A:$M,13,)</f>
        <v>1</v>
      </c>
      <c r="V15" s="59">
        <f>VLOOKUP(B15,[2]Total!$A:$N,14,)</f>
        <v>0</v>
      </c>
      <c r="W15" s="59">
        <f>VLOOKUP(B15,[2]Total!$A:$O,15,)</f>
        <v>0</v>
      </c>
      <c r="X15" s="59">
        <f>VLOOKUP(B15,[2]Total!$A:$P,16,)</f>
        <v>0</v>
      </c>
      <c r="Y15" s="59">
        <f>VLOOKUP(B15,[2]Total!$A:$Q,17,)</f>
        <v>0</v>
      </c>
      <c r="Z15" s="59">
        <f>VLOOKUP(B15,[2]Total!$A:$R,18,)</f>
        <v>0</v>
      </c>
      <c r="AA15" s="59">
        <f>VLOOKUP(B15,[2]Total!$A:$S,19,)</f>
        <v>0</v>
      </c>
      <c r="AB15" s="59">
        <f>VLOOKUP(B15,[2]Total!$A:$T,20,)</f>
        <v>0</v>
      </c>
    </row>
    <row r="16" spans="2:28" ht="140.25" hidden="1" x14ac:dyDescent="0.25">
      <c r="B16" s="53">
        <v>2</v>
      </c>
      <c r="C16" s="54" t="s">
        <v>86</v>
      </c>
      <c r="D16" s="55" t="s">
        <v>84</v>
      </c>
      <c r="E16" s="54" t="s">
        <v>87</v>
      </c>
      <c r="F16" s="40" t="e">
        <f t="shared" ref="F16:F79" si="1">SUM(L16:AB16)</f>
        <v>#N/A</v>
      </c>
      <c r="G16" s="56">
        <v>0</v>
      </c>
      <c r="H16" s="57"/>
      <c r="I16" s="56">
        <v>0</v>
      </c>
      <c r="J16" s="58" t="e">
        <f t="shared" si="0"/>
        <v>#N/A</v>
      </c>
      <c r="K16" s="37">
        <v>0</v>
      </c>
      <c r="L16" s="59" t="e">
        <f>VLOOKUP(B16,[2]Total!$A:$D,4,)</f>
        <v>#N/A</v>
      </c>
      <c r="M16" s="59" t="e">
        <f>VLOOKUP(B16,[2]Total!$A:$E,5,)</f>
        <v>#N/A</v>
      </c>
      <c r="N16" s="59" t="e">
        <f>VLOOKUP(B16,[2]Total!$A:$F,6,)</f>
        <v>#N/A</v>
      </c>
      <c r="O16" s="59" t="e">
        <f>VLOOKUP(B16,[2]Total!$A:$G,7,)</f>
        <v>#N/A</v>
      </c>
      <c r="P16" s="59" t="e">
        <f>VLOOKUP(B16,[2]Total!$A:$H,8,)</f>
        <v>#N/A</v>
      </c>
      <c r="Q16" s="59" t="e">
        <f>VLOOKUP(B16,[2]Total!$A:$I,9,)</f>
        <v>#N/A</v>
      </c>
      <c r="R16" s="59" t="e">
        <f>VLOOKUP(B16,[2]Total!$A:$J,10,)</f>
        <v>#N/A</v>
      </c>
      <c r="S16" s="59" t="e">
        <f>VLOOKUP(B16,[2]Total!$A:$K,11,)</f>
        <v>#N/A</v>
      </c>
      <c r="T16" s="59" t="e">
        <f>VLOOKUP(B16,[2]Total!$A:$L,12,)</f>
        <v>#N/A</v>
      </c>
      <c r="U16" s="59" t="e">
        <f>VLOOKUP(B16,[2]Total!$A:$M,13,)</f>
        <v>#N/A</v>
      </c>
      <c r="V16" s="59" t="e">
        <f>VLOOKUP(B16,[2]Total!$A:$N,14,)</f>
        <v>#N/A</v>
      </c>
      <c r="W16" s="59" t="e">
        <f>VLOOKUP(B16,[2]Total!$A:$O,15,)</f>
        <v>#N/A</v>
      </c>
      <c r="X16" s="59" t="e">
        <f>VLOOKUP(B16,[2]Total!$A:$P,16,)</f>
        <v>#N/A</v>
      </c>
      <c r="Y16" s="59" t="e">
        <f>VLOOKUP(B16,[2]Total!$A:$Q,17,)</f>
        <v>#N/A</v>
      </c>
      <c r="Z16" s="59" t="e">
        <f>VLOOKUP(B16,[2]Total!$A:$R,18,)</f>
        <v>#N/A</v>
      </c>
      <c r="AA16" s="59" t="e">
        <f>VLOOKUP(B16,[2]Total!$A:$S,19,)</f>
        <v>#N/A</v>
      </c>
      <c r="AB16" s="59" t="e">
        <f>VLOOKUP(B16,[2]Total!$A:$T,20,)</f>
        <v>#N/A</v>
      </c>
    </row>
    <row r="17" spans="1:28" ht="127.5" hidden="1" x14ac:dyDescent="0.25">
      <c r="B17" s="53">
        <v>3</v>
      </c>
      <c r="C17" s="54" t="s">
        <v>88</v>
      </c>
      <c r="D17" s="55" t="s">
        <v>89</v>
      </c>
      <c r="E17" s="54" t="s">
        <v>90</v>
      </c>
      <c r="F17" s="40" t="e">
        <f t="shared" si="1"/>
        <v>#N/A</v>
      </c>
      <c r="G17" s="56">
        <v>0</v>
      </c>
      <c r="H17" s="57"/>
      <c r="I17" s="56">
        <v>0</v>
      </c>
      <c r="J17" s="58" t="e">
        <f t="shared" si="0"/>
        <v>#N/A</v>
      </c>
      <c r="K17" s="37">
        <v>0</v>
      </c>
      <c r="L17" s="59" t="e">
        <f>VLOOKUP(B17,[2]Total!$A:$D,4,)</f>
        <v>#N/A</v>
      </c>
      <c r="M17" s="59" t="e">
        <f>VLOOKUP(B17,[2]Total!$A:$E,5,)</f>
        <v>#N/A</v>
      </c>
      <c r="N17" s="59" t="e">
        <f>VLOOKUP(B17,[2]Total!$A:$F,6,)</f>
        <v>#N/A</v>
      </c>
      <c r="O17" s="59" t="e">
        <f>VLOOKUP(B17,[2]Total!$A:$G,7,)</f>
        <v>#N/A</v>
      </c>
      <c r="P17" s="59" t="e">
        <f>VLOOKUP(B17,[2]Total!$A:$H,8,)</f>
        <v>#N/A</v>
      </c>
      <c r="Q17" s="59" t="e">
        <f>VLOOKUP(B17,[2]Total!$A:$I,9,)</f>
        <v>#N/A</v>
      </c>
      <c r="R17" s="59" t="e">
        <f>VLOOKUP(B17,[2]Total!$A:$J,10,)</f>
        <v>#N/A</v>
      </c>
      <c r="S17" s="59" t="e">
        <f>VLOOKUP(B17,[2]Total!$A:$K,11,)</f>
        <v>#N/A</v>
      </c>
      <c r="T17" s="59" t="e">
        <f>VLOOKUP(B17,[2]Total!$A:$L,12,)</f>
        <v>#N/A</v>
      </c>
      <c r="U17" s="59" t="e">
        <f>VLOOKUP(B17,[2]Total!$A:$M,13,)</f>
        <v>#N/A</v>
      </c>
      <c r="V17" s="59" t="e">
        <f>VLOOKUP(B17,[2]Total!$A:$N,14,)</f>
        <v>#N/A</v>
      </c>
      <c r="W17" s="59" t="e">
        <f>VLOOKUP(B17,[2]Total!$A:$O,15,)</f>
        <v>#N/A</v>
      </c>
      <c r="X17" s="59" t="e">
        <f>VLOOKUP(B17,[2]Total!$A:$P,16,)</f>
        <v>#N/A</v>
      </c>
      <c r="Y17" s="59" t="e">
        <f>VLOOKUP(B17,[2]Total!$A:$Q,17,)</f>
        <v>#N/A</v>
      </c>
      <c r="Z17" s="59" t="e">
        <f>VLOOKUP(B17,[2]Total!$A:$R,18,)</f>
        <v>#N/A</v>
      </c>
      <c r="AA17" s="59" t="e">
        <f>VLOOKUP(B17,[2]Total!$A:$S,19,)</f>
        <v>#N/A</v>
      </c>
      <c r="AB17" s="59" t="e">
        <f>VLOOKUP(B17,[2]Total!$A:$T,20,)</f>
        <v>#N/A</v>
      </c>
    </row>
    <row r="18" spans="1:28" ht="165.75" hidden="1" x14ac:dyDescent="0.25">
      <c r="B18" s="53">
        <v>4</v>
      </c>
      <c r="C18" s="54" t="s">
        <v>91</v>
      </c>
      <c r="D18" s="55" t="s">
        <v>92</v>
      </c>
      <c r="E18" s="54" t="s">
        <v>93</v>
      </c>
      <c r="F18" s="40" t="e">
        <f t="shared" si="1"/>
        <v>#N/A</v>
      </c>
      <c r="G18" s="56">
        <v>0</v>
      </c>
      <c r="H18" s="57"/>
      <c r="I18" s="56">
        <v>0</v>
      </c>
      <c r="J18" s="58" t="e">
        <f t="shared" si="0"/>
        <v>#N/A</v>
      </c>
      <c r="K18" s="37">
        <v>0</v>
      </c>
      <c r="L18" s="59" t="e">
        <f>VLOOKUP(B18,[2]Total!$A:$D,4,)</f>
        <v>#N/A</v>
      </c>
      <c r="M18" s="59" t="e">
        <f>VLOOKUP(B18,[2]Total!$A:$E,5,)</f>
        <v>#N/A</v>
      </c>
      <c r="N18" s="59" t="e">
        <f>VLOOKUP(B18,[2]Total!$A:$F,6,)</f>
        <v>#N/A</v>
      </c>
      <c r="O18" s="59" t="e">
        <f>VLOOKUP(B18,[2]Total!$A:$G,7,)</f>
        <v>#N/A</v>
      </c>
      <c r="P18" s="59" t="e">
        <f>VLOOKUP(B18,[2]Total!$A:$H,8,)</f>
        <v>#N/A</v>
      </c>
      <c r="Q18" s="59" t="e">
        <f>VLOOKUP(B18,[2]Total!$A:$I,9,)</f>
        <v>#N/A</v>
      </c>
      <c r="R18" s="59" t="e">
        <f>VLOOKUP(B18,[2]Total!$A:$J,10,)</f>
        <v>#N/A</v>
      </c>
      <c r="S18" s="59" t="e">
        <f>VLOOKUP(B18,[2]Total!$A:$K,11,)</f>
        <v>#N/A</v>
      </c>
      <c r="T18" s="59" t="e">
        <f>VLOOKUP(B18,[2]Total!$A:$L,12,)</f>
        <v>#N/A</v>
      </c>
      <c r="U18" s="59" t="e">
        <f>VLOOKUP(B18,[2]Total!$A:$M,13,)</f>
        <v>#N/A</v>
      </c>
      <c r="V18" s="59" t="e">
        <f>VLOOKUP(B18,[2]Total!$A:$N,14,)</f>
        <v>#N/A</v>
      </c>
      <c r="W18" s="59" t="e">
        <f>VLOOKUP(B18,[2]Total!$A:$O,15,)</f>
        <v>#N/A</v>
      </c>
      <c r="X18" s="59" t="e">
        <f>VLOOKUP(B18,[2]Total!$A:$P,16,)</f>
        <v>#N/A</v>
      </c>
      <c r="Y18" s="59" t="e">
        <f>VLOOKUP(B18,[2]Total!$A:$Q,17,)</f>
        <v>#N/A</v>
      </c>
      <c r="Z18" s="59" t="e">
        <f>VLOOKUP(B18,[2]Total!$A:$R,18,)</f>
        <v>#N/A</v>
      </c>
      <c r="AA18" s="59" t="e">
        <f>VLOOKUP(B18,[2]Total!$A:$S,19,)</f>
        <v>#N/A</v>
      </c>
      <c r="AB18" s="59" t="e">
        <f>VLOOKUP(B18,[2]Total!$A:$T,20,)</f>
        <v>#N/A</v>
      </c>
    </row>
    <row r="19" spans="1:28" ht="76.5" hidden="1" x14ac:dyDescent="0.25">
      <c r="B19" s="53">
        <v>5</v>
      </c>
      <c r="C19" s="54" t="s">
        <v>94</v>
      </c>
      <c r="D19" s="55" t="s">
        <v>95</v>
      </c>
      <c r="E19" s="54" t="s">
        <v>96</v>
      </c>
      <c r="F19" s="40" t="e">
        <f t="shared" si="1"/>
        <v>#N/A</v>
      </c>
      <c r="G19" s="56">
        <v>0</v>
      </c>
      <c r="H19" s="57"/>
      <c r="I19" s="56">
        <v>0</v>
      </c>
      <c r="J19" s="58" t="e">
        <f t="shared" si="0"/>
        <v>#N/A</v>
      </c>
      <c r="K19" s="37">
        <v>0</v>
      </c>
      <c r="L19" s="59" t="e">
        <f>VLOOKUP(B19,[2]Total!$A:$D,4,)</f>
        <v>#N/A</v>
      </c>
      <c r="M19" s="59" t="e">
        <f>VLOOKUP(B19,[2]Total!$A:$E,5,)</f>
        <v>#N/A</v>
      </c>
      <c r="N19" s="59" t="e">
        <f>VLOOKUP(B19,[2]Total!$A:$F,6,)</f>
        <v>#N/A</v>
      </c>
      <c r="O19" s="59" t="e">
        <f>VLOOKUP(B19,[2]Total!$A:$G,7,)</f>
        <v>#N/A</v>
      </c>
      <c r="P19" s="59" t="e">
        <f>VLOOKUP(B19,[2]Total!$A:$H,8,)</f>
        <v>#N/A</v>
      </c>
      <c r="Q19" s="59" t="e">
        <f>VLOOKUP(B19,[2]Total!$A:$I,9,)</f>
        <v>#N/A</v>
      </c>
      <c r="R19" s="59" t="e">
        <f>VLOOKUP(B19,[2]Total!$A:$J,10,)</f>
        <v>#N/A</v>
      </c>
      <c r="S19" s="59" t="e">
        <f>VLOOKUP(B19,[2]Total!$A:$K,11,)</f>
        <v>#N/A</v>
      </c>
      <c r="T19" s="59" t="e">
        <f>VLOOKUP(B19,[2]Total!$A:$L,12,)</f>
        <v>#N/A</v>
      </c>
      <c r="U19" s="59" t="e">
        <f>VLOOKUP(B19,[2]Total!$A:$M,13,)</f>
        <v>#N/A</v>
      </c>
      <c r="V19" s="59" t="e">
        <f>VLOOKUP(B19,[2]Total!$A:$N,14,)</f>
        <v>#N/A</v>
      </c>
      <c r="W19" s="59" t="e">
        <f>VLOOKUP(B19,[2]Total!$A:$O,15,)</f>
        <v>#N/A</v>
      </c>
      <c r="X19" s="59" t="e">
        <f>VLOOKUP(B19,[2]Total!$A:$P,16,)</f>
        <v>#N/A</v>
      </c>
      <c r="Y19" s="59" t="e">
        <f>VLOOKUP(B19,[2]Total!$A:$Q,17,)</f>
        <v>#N/A</v>
      </c>
      <c r="Z19" s="59" t="e">
        <f>VLOOKUP(B19,[2]Total!$A:$R,18,)</f>
        <v>#N/A</v>
      </c>
      <c r="AA19" s="59" t="e">
        <f>VLOOKUP(B19,[2]Total!$A:$S,19,)</f>
        <v>#N/A</v>
      </c>
      <c r="AB19" s="59" t="e">
        <f>VLOOKUP(B19,[2]Total!$A:$T,20,)</f>
        <v>#N/A</v>
      </c>
    </row>
    <row r="20" spans="1:28" ht="89.25" x14ac:dyDescent="0.25">
      <c r="A20" s="38">
        <v>6</v>
      </c>
      <c r="B20" s="53">
        <v>6</v>
      </c>
      <c r="C20" s="54" t="s">
        <v>97</v>
      </c>
      <c r="D20" s="55" t="s">
        <v>98</v>
      </c>
      <c r="E20" s="54" t="s">
        <v>96</v>
      </c>
      <c r="F20" s="40">
        <f t="shared" si="1"/>
        <v>23</v>
      </c>
      <c r="G20" s="56">
        <v>3495</v>
      </c>
      <c r="H20" s="57">
        <v>0.58569384835479299</v>
      </c>
      <c r="I20" s="56">
        <v>1508.33</v>
      </c>
      <c r="J20" s="58">
        <f t="shared" si="0"/>
        <v>34691.589999999997</v>
      </c>
      <c r="K20" s="37">
        <v>0</v>
      </c>
      <c r="L20" s="59">
        <f>VLOOKUP(B20,[2]Total!$A:$D,4,)</f>
        <v>4</v>
      </c>
      <c r="M20" s="59">
        <f>VLOOKUP(B20,[2]Total!$A:$E,5,)</f>
        <v>4</v>
      </c>
      <c r="N20" s="59">
        <f>VLOOKUP(B20,[2]Total!$A:$F,6,)</f>
        <v>1</v>
      </c>
      <c r="O20" s="59">
        <f>VLOOKUP(B20,[2]Total!$A:$G,7,)</f>
        <v>1</v>
      </c>
      <c r="P20" s="59">
        <f>VLOOKUP(B20,[2]Total!$A:$H,8,)</f>
        <v>1</v>
      </c>
      <c r="Q20" s="59">
        <f>VLOOKUP(B20,[2]Total!$A:$I,9,)</f>
        <v>1</v>
      </c>
      <c r="R20" s="59">
        <f>VLOOKUP(B20,[2]Total!$A:$J,10,)</f>
        <v>1</v>
      </c>
      <c r="S20" s="59">
        <f>VLOOKUP(B20,[2]Total!$A:$K,11,)</f>
        <v>1</v>
      </c>
      <c r="T20" s="59">
        <f>VLOOKUP(B20,[2]Total!$A:$L,12,)</f>
        <v>1</v>
      </c>
      <c r="U20" s="59">
        <f>VLOOKUP(B20,[2]Total!$A:$M,13,)</f>
        <v>1</v>
      </c>
      <c r="V20" s="59">
        <f>VLOOKUP(B20,[2]Total!$A:$N,14,)</f>
        <v>1</v>
      </c>
      <c r="W20" s="59">
        <f>VLOOKUP(B20,[2]Total!$A:$O,15,)</f>
        <v>1</v>
      </c>
      <c r="X20" s="59">
        <f>VLOOKUP(B20,[2]Total!$A:$P,16,)</f>
        <v>1</v>
      </c>
      <c r="Y20" s="59">
        <f>VLOOKUP(B20,[2]Total!$A:$Q,17,)</f>
        <v>1</v>
      </c>
      <c r="Z20" s="59">
        <f>VLOOKUP(B20,[2]Total!$A:$R,18,)</f>
        <v>1</v>
      </c>
      <c r="AA20" s="59">
        <f>VLOOKUP(B20,[2]Total!$A:$S,19,)</f>
        <v>1</v>
      </c>
      <c r="AB20" s="59">
        <f>VLOOKUP(B20,[2]Total!$A:$T,20,)</f>
        <v>1</v>
      </c>
    </row>
    <row r="21" spans="1:28" ht="63.75" hidden="1" x14ac:dyDescent="0.25">
      <c r="B21" s="53">
        <v>7</v>
      </c>
      <c r="C21" s="54" t="s">
        <v>99</v>
      </c>
      <c r="D21" s="55" t="s">
        <v>100</v>
      </c>
      <c r="E21" s="54" t="s">
        <v>101</v>
      </c>
      <c r="F21" s="40" t="e">
        <f t="shared" si="1"/>
        <v>#N/A</v>
      </c>
      <c r="G21" s="56">
        <v>0</v>
      </c>
      <c r="H21" s="57"/>
      <c r="I21" s="56">
        <v>0</v>
      </c>
      <c r="J21" s="58" t="e">
        <f t="shared" si="0"/>
        <v>#N/A</v>
      </c>
      <c r="K21" s="37">
        <v>0</v>
      </c>
      <c r="L21" s="59" t="e">
        <f>VLOOKUP(B21,[2]Total!$A:$D,4,)</f>
        <v>#N/A</v>
      </c>
      <c r="M21" s="59" t="e">
        <f>VLOOKUP(B21,[2]Total!$A:$E,5,)</f>
        <v>#N/A</v>
      </c>
      <c r="N21" s="59" t="e">
        <f>VLOOKUP(B21,[2]Total!$A:$F,6,)</f>
        <v>#N/A</v>
      </c>
      <c r="O21" s="59" t="e">
        <f>VLOOKUP(B21,[2]Total!$A:$G,7,)</f>
        <v>#N/A</v>
      </c>
      <c r="P21" s="59" t="e">
        <f>VLOOKUP(B21,[2]Total!$A:$H,8,)</f>
        <v>#N/A</v>
      </c>
      <c r="Q21" s="59" t="e">
        <f>VLOOKUP(B21,[2]Total!$A:$I,9,)</f>
        <v>#N/A</v>
      </c>
      <c r="R21" s="59" t="e">
        <f>VLOOKUP(B21,[2]Total!$A:$J,10,)</f>
        <v>#N/A</v>
      </c>
      <c r="S21" s="59" t="e">
        <f>VLOOKUP(B21,[2]Total!$A:$K,11,)</f>
        <v>#N/A</v>
      </c>
      <c r="T21" s="59" t="e">
        <f>VLOOKUP(B21,[2]Total!$A:$L,12,)</f>
        <v>#N/A</v>
      </c>
      <c r="U21" s="59" t="e">
        <f>VLOOKUP(B21,[2]Total!$A:$M,13,)</f>
        <v>#N/A</v>
      </c>
      <c r="V21" s="59" t="e">
        <f>VLOOKUP(B21,[2]Total!$A:$N,14,)</f>
        <v>#N/A</v>
      </c>
      <c r="W21" s="59" t="e">
        <f>VLOOKUP(B21,[2]Total!$A:$O,15,)</f>
        <v>#N/A</v>
      </c>
      <c r="X21" s="59" t="e">
        <f>VLOOKUP(B21,[2]Total!$A:$P,16,)</f>
        <v>#N/A</v>
      </c>
      <c r="Y21" s="59" t="e">
        <f>VLOOKUP(B21,[2]Total!$A:$Q,17,)</f>
        <v>#N/A</v>
      </c>
      <c r="Z21" s="59" t="e">
        <f>VLOOKUP(B21,[2]Total!$A:$R,18,)</f>
        <v>#N/A</v>
      </c>
      <c r="AA21" s="59" t="e">
        <f>VLOOKUP(B21,[2]Total!$A:$S,19,)</f>
        <v>#N/A</v>
      </c>
      <c r="AB21" s="59" t="e">
        <f>VLOOKUP(B21,[2]Total!$A:$T,20,)</f>
        <v>#N/A</v>
      </c>
    </row>
    <row r="22" spans="1:28" ht="114.75" hidden="1" x14ac:dyDescent="0.25">
      <c r="B22" s="53">
        <v>8</v>
      </c>
      <c r="C22" s="54" t="s">
        <v>102</v>
      </c>
      <c r="D22" s="55" t="s">
        <v>103</v>
      </c>
      <c r="E22" s="54" t="s">
        <v>104</v>
      </c>
      <c r="F22" s="40" t="e">
        <f t="shared" si="1"/>
        <v>#N/A</v>
      </c>
      <c r="G22" s="56">
        <v>0</v>
      </c>
      <c r="H22" s="57"/>
      <c r="I22" s="56">
        <v>0</v>
      </c>
      <c r="J22" s="58" t="e">
        <f t="shared" si="0"/>
        <v>#N/A</v>
      </c>
      <c r="K22" s="37">
        <v>0</v>
      </c>
      <c r="L22" s="59" t="e">
        <f>VLOOKUP(B22,[2]Total!$A:$D,4,)</f>
        <v>#N/A</v>
      </c>
      <c r="M22" s="59" t="e">
        <f>VLOOKUP(B22,[2]Total!$A:$E,5,)</f>
        <v>#N/A</v>
      </c>
      <c r="N22" s="59" t="e">
        <f>VLOOKUP(B22,[2]Total!$A:$F,6,)</f>
        <v>#N/A</v>
      </c>
      <c r="O22" s="59" t="e">
        <f>VLOOKUP(B22,[2]Total!$A:$G,7,)</f>
        <v>#N/A</v>
      </c>
      <c r="P22" s="59" t="e">
        <f>VLOOKUP(B22,[2]Total!$A:$H,8,)</f>
        <v>#N/A</v>
      </c>
      <c r="Q22" s="59" t="e">
        <f>VLOOKUP(B22,[2]Total!$A:$I,9,)</f>
        <v>#N/A</v>
      </c>
      <c r="R22" s="59" t="e">
        <f>VLOOKUP(B22,[2]Total!$A:$J,10,)</f>
        <v>#N/A</v>
      </c>
      <c r="S22" s="59" t="e">
        <f>VLOOKUP(B22,[2]Total!$A:$K,11,)</f>
        <v>#N/A</v>
      </c>
      <c r="T22" s="59" t="e">
        <f>VLOOKUP(B22,[2]Total!$A:$L,12,)</f>
        <v>#N/A</v>
      </c>
      <c r="U22" s="59" t="e">
        <f>VLOOKUP(B22,[2]Total!$A:$M,13,)</f>
        <v>#N/A</v>
      </c>
      <c r="V22" s="59" t="e">
        <f>VLOOKUP(B22,[2]Total!$A:$N,14,)</f>
        <v>#N/A</v>
      </c>
      <c r="W22" s="59" t="e">
        <f>VLOOKUP(B22,[2]Total!$A:$O,15,)</f>
        <v>#N/A</v>
      </c>
      <c r="X22" s="59" t="e">
        <f>VLOOKUP(B22,[2]Total!$A:$P,16,)</f>
        <v>#N/A</v>
      </c>
      <c r="Y22" s="59" t="e">
        <f>VLOOKUP(B22,[2]Total!$A:$Q,17,)</f>
        <v>#N/A</v>
      </c>
      <c r="Z22" s="59" t="e">
        <f>VLOOKUP(B22,[2]Total!$A:$R,18,)</f>
        <v>#N/A</v>
      </c>
      <c r="AA22" s="59" t="e">
        <f>VLOOKUP(B22,[2]Total!$A:$S,19,)</f>
        <v>#N/A</v>
      </c>
      <c r="AB22" s="59" t="e">
        <f>VLOOKUP(B22,[2]Total!$A:$T,20,)</f>
        <v>#N/A</v>
      </c>
    </row>
    <row r="23" spans="1:28" ht="255" hidden="1" x14ac:dyDescent="0.25">
      <c r="B23" s="53">
        <v>9</v>
      </c>
      <c r="C23" s="54" t="s">
        <v>105</v>
      </c>
      <c r="D23" s="55" t="s">
        <v>106</v>
      </c>
      <c r="E23" s="54" t="s">
        <v>107</v>
      </c>
      <c r="F23" s="40" t="e">
        <f t="shared" si="1"/>
        <v>#N/A</v>
      </c>
      <c r="G23" s="56">
        <v>0</v>
      </c>
      <c r="H23" s="57"/>
      <c r="I23" s="56">
        <v>0</v>
      </c>
      <c r="J23" s="58" t="e">
        <f t="shared" si="0"/>
        <v>#N/A</v>
      </c>
      <c r="K23" s="37">
        <v>0</v>
      </c>
      <c r="L23" s="59" t="e">
        <f>VLOOKUP(B23,[2]Total!$A:$D,4,)</f>
        <v>#N/A</v>
      </c>
      <c r="M23" s="59" t="e">
        <f>VLOOKUP(B23,[2]Total!$A:$E,5,)</f>
        <v>#N/A</v>
      </c>
      <c r="N23" s="59" t="e">
        <f>VLOOKUP(B23,[2]Total!$A:$F,6,)</f>
        <v>#N/A</v>
      </c>
      <c r="O23" s="59" t="e">
        <f>VLOOKUP(B23,[2]Total!$A:$G,7,)</f>
        <v>#N/A</v>
      </c>
      <c r="P23" s="59" t="e">
        <f>VLOOKUP(B23,[2]Total!$A:$H,8,)</f>
        <v>#N/A</v>
      </c>
      <c r="Q23" s="59" t="e">
        <f>VLOOKUP(B23,[2]Total!$A:$I,9,)</f>
        <v>#N/A</v>
      </c>
      <c r="R23" s="59" t="e">
        <f>VLOOKUP(B23,[2]Total!$A:$J,10,)</f>
        <v>#N/A</v>
      </c>
      <c r="S23" s="59" t="e">
        <f>VLOOKUP(B23,[2]Total!$A:$K,11,)</f>
        <v>#N/A</v>
      </c>
      <c r="T23" s="59" t="e">
        <f>VLOOKUP(B23,[2]Total!$A:$L,12,)</f>
        <v>#N/A</v>
      </c>
      <c r="U23" s="59" t="e">
        <f>VLOOKUP(B23,[2]Total!$A:$M,13,)</f>
        <v>#N/A</v>
      </c>
      <c r="V23" s="59" t="e">
        <f>VLOOKUP(B23,[2]Total!$A:$N,14,)</f>
        <v>#N/A</v>
      </c>
      <c r="W23" s="59" t="e">
        <f>VLOOKUP(B23,[2]Total!$A:$O,15,)</f>
        <v>#N/A</v>
      </c>
      <c r="X23" s="59" t="e">
        <f>VLOOKUP(B23,[2]Total!$A:$P,16,)</f>
        <v>#N/A</v>
      </c>
      <c r="Y23" s="59" t="e">
        <f>VLOOKUP(B23,[2]Total!$A:$Q,17,)</f>
        <v>#N/A</v>
      </c>
      <c r="Z23" s="59" t="e">
        <f>VLOOKUP(B23,[2]Total!$A:$R,18,)</f>
        <v>#N/A</v>
      </c>
      <c r="AA23" s="59" t="e">
        <f>VLOOKUP(B23,[2]Total!$A:$S,19,)</f>
        <v>#N/A</v>
      </c>
      <c r="AB23" s="59" t="e">
        <f>VLOOKUP(B23,[2]Total!$A:$T,20,)</f>
        <v>#N/A</v>
      </c>
    </row>
    <row r="24" spans="1:28" ht="89.25" hidden="1" x14ac:dyDescent="0.25">
      <c r="B24" s="53">
        <v>10</v>
      </c>
      <c r="C24" s="54" t="s">
        <v>108</v>
      </c>
      <c r="D24" s="55" t="s">
        <v>109</v>
      </c>
      <c r="E24" s="54" t="s">
        <v>110</v>
      </c>
      <c r="F24" s="40" t="e">
        <f t="shared" si="1"/>
        <v>#N/A</v>
      </c>
      <c r="G24" s="56">
        <v>0</v>
      </c>
      <c r="H24" s="57"/>
      <c r="I24" s="56">
        <v>0</v>
      </c>
      <c r="J24" s="58" t="e">
        <f t="shared" si="0"/>
        <v>#N/A</v>
      </c>
      <c r="K24" s="37">
        <v>0</v>
      </c>
      <c r="L24" s="59" t="e">
        <f>VLOOKUP(B24,[2]Total!$A:$D,4,)</f>
        <v>#N/A</v>
      </c>
      <c r="M24" s="59" t="e">
        <f>VLOOKUP(B24,[2]Total!$A:$E,5,)</f>
        <v>#N/A</v>
      </c>
      <c r="N24" s="59" t="e">
        <f>VLOOKUP(B24,[2]Total!$A:$F,6,)</f>
        <v>#N/A</v>
      </c>
      <c r="O24" s="59" t="e">
        <f>VLOOKUP(B24,[2]Total!$A:$G,7,)</f>
        <v>#N/A</v>
      </c>
      <c r="P24" s="59" t="e">
        <f>VLOOKUP(B24,[2]Total!$A:$H,8,)</f>
        <v>#N/A</v>
      </c>
      <c r="Q24" s="59" t="e">
        <f>VLOOKUP(B24,[2]Total!$A:$I,9,)</f>
        <v>#N/A</v>
      </c>
      <c r="R24" s="59" t="e">
        <f>VLOOKUP(B24,[2]Total!$A:$J,10,)</f>
        <v>#N/A</v>
      </c>
      <c r="S24" s="59" t="e">
        <f>VLOOKUP(B24,[2]Total!$A:$K,11,)</f>
        <v>#N/A</v>
      </c>
      <c r="T24" s="59" t="e">
        <f>VLOOKUP(B24,[2]Total!$A:$L,12,)</f>
        <v>#N/A</v>
      </c>
      <c r="U24" s="59" t="e">
        <f>VLOOKUP(B24,[2]Total!$A:$M,13,)</f>
        <v>#N/A</v>
      </c>
      <c r="V24" s="59" t="e">
        <f>VLOOKUP(B24,[2]Total!$A:$N,14,)</f>
        <v>#N/A</v>
      </c>
      <c r="W24" s="59" t="e">
        <f>VLOOKUP(B24,[2]Total!$A:$O,15,)</f>
        <v>#N/A</v>
      </c>
      <c r="X24" s="59" t="e">
        <f>VLOOKUP(B24,[2]Total!$A:$P,16,)</f>
        <v>#N/A</v>
      </c>
      <c r="Y24" s="59" t="e">
        <f>VLOOKUP(B24,[2]Total!$A:$Q,17,)</f>
        <v>#N/A</v>
      </c>
      <c r="Z24" s="59" t="e">
        <f>VLOOKUP(B24,[2]Total!$A:$R,18,)</f>
        <v>#N/A</v>
      </c>
      <c r="AA24" s="59" t="e">
        <f>VLOOKUP(B24,[2]Total!$A:$S,19,)</f>
        <v>#N/A</v>
      </c>
      <c r="AB24" s="59" t="e">
        <f>VLOOKUP(B24,[2]Total!$A:$T,20,)</f>
        <v>#N/A</v>
      </c>
    </row>
    <row r="25" spans="1:28" ht="76.5" hidden="1" x14ac:dyDescent="0.25">
      <c r="B25" s="53">
        <v>11</v>
      </c>
      <c r="C25" s="54" t="s">
        <v>111</v>
      </c>
      <c r="D25" s="55" t="s">
        <v>109</v>
      </c>
      <c r="E25" s="54" t="s">
        <v>85</v>
      </c>
      <c r="F25" s="40" t="e">
        <f t="shared" si="1"/>
        <v>#N/A</v>
      </c>
      <c r="G25" s="56">
        <v>0</v>
      </c>
      <c r="H25" s="57"/>
      <c r="I25" s="56">
        <v>0</v>
      </c>
      <c r="J25" s="58" t="e">
        <f t="shared" si="0"/>
        <v>#N/A</v>
      </c>
      <c r="K25" s="37">
        <v>0</v>
      </c>
      <c r="L25" s="59" t="e">
        <f>VLOOKUP(B25,[2]Total!$A:$D,4,)</f>
        <v>#N/A</v>
      </c>
      <c r="M25" s="59" t="e">
        <f>VLOOKUP(B25,[2]Total!$A:$E,5,)</f>
        <v>#N/A</v>
      </c>
      <c r="N25" s="59" t="e">
        <f>VLOOKUP(B25,[2]Total!$A:$F,6,)</f>
        <v>#N/A</v>
      </c>
      <c r="O25" s="59" t="e">
        <f>VLOOKUP(B25,[2]Total!$A:$G,7,)</f>
        <v>#N/A</v>
      </c>
      <c r="P25" s="59" t="e">
        <f>VLOOKUP(B25,[2]Total!$A:$H,8,)</f>
        <v>#N/A</v>
      </c>
      <c r="Q25" s="59" t="e">
        <f>VLOOKUP(B25,[2]Total!$A:$I,9,)</f>
        <v>#N/A</v>
      </c>
      <c r="R25" s="59" t="e">
        <f>VLOOKUP(B25,[2]Total!$A:$J,10,)</f>
        <v>#N/A</v>
      </c>
      <c r="S25" s="59" t="e">
        <f>VLOOKUP(B25,[2]Total!$A:$K,11,)</f>
        <v>#N/A</v>
      </c>
      <c r="T25" s="59" t="e">
        <f>VLOOKUP(B25,[2]Total!$A:$L,12,)</f>
        <v>#N/A</v>
      </c>
      <c r="U25" s="59" t="e">
        <f>VLOOKUP(B25,[2]Total!$A:$M,13,)</f>
        <v>#N/A</v>
      </c>
      <c r="V25" s="59" t="e">
        <f>VLOOKUP(B25,[2]Total!$A:$N,14,)</f>
        <v>#N/A</v>
      </c>
      <c r="W25" s="59" t="e">
        <f>VLOOKUP(B25,[2]Total!$A:$O,15,)</f>
        <v>#N/A</v>
      </c>
      <c r="X25" s="59" t="e">
        <f>VLOOKUP(B25,[2]Total!$A:$P,16,)</f>
        <v>#N/A</v>
      </c>
      <c r="Y25" s="59" t="e">
        <f>VLOOKUP(B25,[2]Total!$A:$Q,17,)</f>
        <v>#N/A</v>
      </c>
      <c r="Z25" s="59" t="e">
        <f>VLOOKUP(B25,[2]Total!$A:$R,18,)</f>
        <v>#N/A</v>
      </c>
      <c r="AA25" s="59" t="e">
        <f>VLOOKUP(B25,[2]Total!$A:$S,19,)</f>
        <v>#N/A</v>
      </c>
      <c r="AB25" s="59" t="e">
        <f>VLOOKUP(B25,[2]Total!$A:$T,20,)</f>
        <v>#N/A</v>
      </c>
    </row>
    <row r="26" spans="1:28" ht="102" x14ac:dyDescent="0.25">
      <c r="A26" s="38">
        <v>8</v>
      </c>
      <c r="B26" s="53">
        <v>12</v>
      </c>
      <c r="C26" s="54" t="s">
        <v>112</v>
      </c>
      <c r="D26" s="60" t="s">
        <v>113</v>
      </c>
      <c r="E26" s="54" t="s">
        <v>85</v>
      </c>
      <c r="F26" s="40">
        <f t="shared" si="1"/>
        <v>8</v>
      </c>
      <c r="G26" s="56">
        <v>13371</v>
      </c>
      <c r="H26" s="57">
        <v>0.63529279784608494</v>
      </c>
      <c r="I26" s="56">
        <v>5079.6899999999996</v>
      </c>
      <c r="J26" s="58">
        <f t="shared" si="0"/>
        <v>40637.519999999997</v>
      </c>
      <c r="K26" s="37">
        <v>0</v>
      </c>
      <c r="L26" s="59">
        <f>VLOOKUP(B26,[2]Total!$A:$D,4,)</f>
        <v>4</v>
      </c>
      <c r="M26" s="59">
        <f>VLOOKUP(B26,[2]Total!$A:$E,5,)</f>
        <v>4</v>
      </c>
      <c r="N26" s="59">
        <f>VLOOKUP(B26,[2]Total!$A:$F,6,)</f>
        <v>0</v>
      </c>
      <c r="O26" s="59">
        <f>VLOOKUP(B26,[2]Total!$A:$G,7,)</f>
        <v>0</v>
      </c>
      <c r="P26" s="59">
        <f>VLOOKUP(B26,[2]Total!$A:$H,8,)</f>
        <v>0</v>
      </c>
      <c r="Q26" s="59">
        <f>VLOOKUP(B26,[2]Total!$A:$I,9,)</f>
        <v>0</v>
      </c>
      <c r="R26" s="59">
        <f>VLOOKUP(B26,[2]Total!$A:$J,10,)</f>
        <v>0</v>
      </c>
      <c r="S26" s="59">
        <f>VLOOKUP(B26,[2]Total!$A:$K,11,)</f>
        <v>0</v>
      </c>
      <c r="T26" s="59">
        <f>VLOOKUP(B26,[2]Total!$A:$L,12,)</f>
        <v>0</v>
      </c>
      <c r="U26" s="59">
        <f>VLOOKUP(B26,[2]Total!$A:$M,13,)</f>
        <v>0</v>
      </c>
      <c r="V26" s="59">
        <f>VLOOKUP(B26,[2]Total!$A:$N,14,)</f>
        <v>0</v>
      </c>
      <c r="W26" s="59">
        <f>VLOOKUP(B26,[2]Total!$A:$O,15,)</f>
        <v>0</v>
      </c>
      <c r="X26" s="59">
        <f>VLOOKUP(B26,[2]Total!$A:$P,16,)</f>
        <v>0</v>
      </c>
      <c r="Y26" s="59">
        <f>VLOOKUP(B26,[2]Total!$A:$Q,17,)</f>
        <v>0</v>
      </c>
      <c r="Z26" s="59">
        <f>VLOOKUP(B26,[2]Total!$A:$R,18,)</f>
        <v>0</v>
      </c>
      <c r="AA26" s="59">
        <f>VLOOKUP(B26,[2]Total!$A:$S,19,)</f>
        <v>0</v>
      </c>
      <c r="AB26" s="59">
        <f>VLOOKUP(B26,[2]Total!$A:$T,20,)</f>
        <v>0</v>
      </c>
    </row>
    <row r="27" spans="1:28" ht="76.5" hidden="1" x14ac:dyDescent="0.25">
      <c r="B27" s="53">
        <v>13</v>
      </c>
      <c r="C27" s="54" t="s">
        <v>114</v>
      </c>
      <c r="D27" s="55" t="s">
        <v>115</v>
      </c>
      <c r="E27" s="54" t="s">
        <v>116</v>
      </c>
      <c r="F27" s="40" t="e">
        <f t="shared" si="1"/>
        <v>#N/A</v>
      </c>
      <c r="G27" s="56">
        <v>0</v>
      </c>
      <c r="H27" s="57"/>
      <c r="I27" s="56">
        <v>0</v>
      </c>
      <c r="J27" s="58" t="e">
        <f t="shared" si="0"/>
        <v>#N/A</v>
      </c>
      <c r="K27" s="37">
        <v>0</v>
      </c>
      <c r="L27" s="59" t="e">
        <f>VLOOKUP(B27,[2]Total!$A:$D,4,)</f>
        <v>#N/A</v>
      </c>
      <c r="M27" s="59" t="e">
        <f>VLOOKUP(B27,[2]Total!$A:$E,5,)</f>
        <v>#N/A</v>
      </c>
      <c r="N27" s="59" t="e">
        <f>VLOOKUP(B27,[2]Total!$A:$F,6,)</f>
        <v>#N/A</v>
      </c>
      <c r="O27" s="59" t="e">
        <f>VLOOKUP(B27,[2]Total!$A:$G,7,)</f>
        <v>#N/A</v>
      </c>
      <c r="P27" s="59" t="e">
        <f>VLOOKUP(B27,[2]Total!$A:$H,8,)</f>
        <v>#N/A</v>
      </c>
      <c r="Q27" s="59" t="e">
        <f>VLOOKUP(B27,[2]Total!$A:$I,9,)</f>
        <v>#N/A</v>
      </c>
      <c r="R27" s="59" t="e">
        <f>VLOOKUP(B27,[2]Total!$A:$J,10,)</f>
        <v>#N/A</v>
      </c>
      <c r="S27" s="59" t="e">
        <f>VLOOKUP(B27,[2]Total!$A:$K,11,)</f>
        <v>#N/A</v>
      </c>
      <c r="T27" s="59" t="e">
        <f>VLOOKUP(B27,[2]Total!$A:$L,12,)</f>
        <v>#N/A</v>
      </c>
      <c r="U27" s="59" t="e">
        <f>VLOOKUP(B27,[2]Total!$A:$M,13,)</f>
        <v>#N/A</v>
      </c>
      <c r="V27" s="59" t="e">
        <f>VLOOKUP(B27,[2]Total!$A:$N,14,)</f>
        <v>#N/A</v>
      </c>
      <c r="W27" s="59" t="e">
        <f>VLOOKUP(B27,[2]Total!$A:$O,15,)</f>
        <v>#N/A</v>
      </c>
      <c r="X27" s="59" t="e">
        <f>VLOOKUP(B27,[2]Total!$A:$P,16,)</f>
        <v>#N/A</v>
      </c>
      <c r="Y27" s="59" t="e">
        <f>VLOOKUP(B27,[2]Total!$A:$Q,17,)</f>
        <v>#N/A</v>
      </c>
      <c r="Z27" s="59" t="e">
        <f>VLOOKUP(B27,[2]Total!$A:$R,18,)</f>
        <v>#N/A</v>
      </c>
      <c r="AA27" s="59" t="e">
        <f>VLOOKUP(B27,[2]Total!$A:$S,19,)</f>
        <v>#N/A</v>
      </c>
      <c r="AB27" s="59" t="e">
        <f>VLOOKUP(B27,[2]Total!$A:$T,20,)</f>
        <v>#N/A</v>
      </c>
    </row>
    <row r="28" spans="1:28" ht="76.5" hidden="1" x14ac:dyDescent="0.25">
      <c r="B28" s="53">
        <v>14</v>
      </c>
      <c r="C28" s="54" t="s">
        <v>117</v>
      </c>
      <c r="D28" s="55" t="s">
        <v>118</v>
      </c>
      <c r="E28" s="54" t="s">
        <v>119</v>
      </c>
      <c r="F28" s="40" t="e">
        <f t="shared" si="1"/>
        <v>#N/A</v>
      </c>
      <c r="G28" s="56">
        <v>0</v>
      </c>
      <c r="H28" s="57"/>
      <c r="I28" s="56">
        <v>0</v>
      </c>
      <c r="J28" s="58" t="e">
        <f t="shared" si="0"/>
        <v>#N/A</v>
      </c>
      <c r="K28" s="37">
        <v>0</v>
      </c>
      <c r="L28" s="59" t="e">
        <f>VLOOKUP(B28,[2]Total!$A:$D,4,)</f>
        <v>#N/A</v>
      </c>
      <c r="M28" s="59" t="e">
        <f>VLOOKUP(B28,[2]Total!$A:$E,5,)</f>
        <v>#N/A</v>
      </c>
      <c r="N28" s="59" t="e">
        <f>VLOOKUP(B28,[2]Total!$A:$F,6,)</f>
        <v>#N/A</v>
      </c>
      <c r="O28" s="59" t="e">
        <f>VLOOKUP(B28,[2]Total!$A:$G,7,)</f>
        <v>#N/A</v>
      </c>
      <c r="P28" s="59" t="e">
        <f>VLOOKUP(B28,[2]Total!$A:$H,8,)</f>
        <v>#N/A</v>
      </c>
      <c r="Q28" s="59" t="e">
        <f>VLOOKUP(B28,[2]Total!$A:$I,9,)</f>
        <v>#N/A</v>
      </c>
      <c r="R28" s="59" t="e">
        <f>VLOOKUP(B28,[2]Total!$A:$J,10,)</f>
        <v>#N/A</v>
      </c>
      <c r="S28" s="59" t="e">
        <f>VLOOKUP(B28,[2]Total!$A:$K,11,)</f>
        <v>#N/A</v>
      </c>
      <c r="T28" s="59" t="e">
        <f>VLOOKUP(B28,[2]Total!$A:$L,12,)</f>
        <v>#N/A</v>
      </c>
      <c r="U28" s="59" t="e">
        <f>VLOOKUP(B28,[2]Total!$A:$M,13,)</f>
        <v>#N/A</v>
      </c>
      <c r="V28" s="59" t="e">
        <f>VLOOKUP(B28,[2]Total!$A:$N,14,)</f>
        <v>#N/A</v>
      </c>
      <c r="W28" s="59" t="e">
        <f>VLOOKUP(B28,[2]Total!$A:$O,15,)</f>
        <v>#N/A</v>
      </c>
      <c r="X28" s="59" t="e">
        <f>VLOOKUP(B28,[2]Total!$A:$P,16,)</f>
        <v>#N/A</v>
      </c>
      <c r="Y28" s="59" t="e">
        <f>VLOOKUP(B28,[2]Total!$A:$Q,17,)</f>
        <v>#N/A</v>
      </c>
      <c r="Z28" s="59" t="e">
        <f>VLOOKUP(B28,[2]Total!$A:$R,18,)</f>
        <v>#N/A</v>
      </c>
      <c r="AA28" s="59" t="e">
        <f>VLOOKUP(B28,[2]Total!$A:$S,19,)</f>
        <v>#N/A</v>
      </c>
      <c r="AB28" s="59" t="e">
        <f>VLOOKUP(B28,[2]Total!$A:$T,20,)</f>
        <v>#N/A</v>
      </c>
    </row>
    <row r="29" spans="1:28" ht="114.75" hidden="1" x14ac:dyDescent="0.25">
      <c r="B29" s="53">
        <v>15</v>
      </c>
      <c r="C29" s="54" t="s">
        <v>120</v>
      </c>
      <c r="D29" s="55" t="s">
        <v>121</v>
      </c>
      <c r="E29" s="54" t="s">
        <v>122</v>
      </c>
      <c r="F29" s="40" t="e">
        <f t="shared" si="1"/>
        <v>#N/A</v>
      </c>
      <c r="G29" s="56">
        <v>0</v>
      </c>
      <c r="H29" s="57"/>
      <c r="I29" s="56">
        <v>0</v>
      </c>
      <c r="J29" s="58" t="e">
        <f t="shared" si="0"/>
        <v>#N/A</v>
      </c>
      <c r="K29" s="37">
        <v>0</v>
      </c>
      <c r="L29" s="59" t="e">
        <f>VLOOKUP(B29,[2]Total!$A:$D,4,)</f>
        <v>#N/A</v>
      </c>
      <c r="M29" s="59" t="e">
        <f>VLOOKUP(B29,[2]Total!$A:$E,5,)</f>
        <v>#N/A</v>
      </c>
      <c r="N29" s="59" t="e">
        <f>VLOOKUP(B29,[2]Total!$A:$F,6,)</f>
        <v>#N/A</v>
      </c>
      <c r="O29" s="59" t="e">
        <f>VLOOKUP(B29,[2]Total!$A:$G,7,)</f>
        <v>#N/A</v>
      </c>
      <c r="P29" s="59" t="e">
        <f>VLOOKUP(B29,[2]Total!$A:$H,8,)</f>
        <v>#N/A</v>
      </c>
      <c r="Q29" s="59" t="e">
        <f>VLOOKUP(B29,[2]Total!$A:$I,9,)</f>
        <v>#N/A</v>
      </c>
      <c r="R29" s="59" t="e">
        <f>VLOOKUP(B29,[2]Total!$A:$J,10,)</f>
        <v>#N/A</v>
      </c>
      <c r="S29" s="59" t="e">
        <f>VLOOKUP(B29,[2]Total!$A:$K,11,)</f>
        <v>#N/A</v>
      </c>
      <c r="T29" s="59" t="e">
        <f>VLOOKUP(B29,[2]Total!$A:$L,12,)</f>
        <v>#N/A</v>
      </c>
      <c r="U29" s="59" t="e">
        <f>VLOOKUP(B29,[2]Total!$A:$M,13,)</f>
        <v>#N/A</v>
      </c>
      <c r="V29" s="59" t="e">
        <f>VLOOKUP(B29,[2]Total!$A:$N,14,)</f>
        <v>#N/A</v>
      </c>
      <c r="W29" s="59" t="e">
        <f>VLOOKUP(B29,[2]Total!$A:$O,15,)</f>
        <v>#N/A</v>
      </c>
      <c r="X29" s="59" t="e">
        <f>VLOOKUP(B29,[2]Total!$A:$P,16,)</f>
        <v>#N/A</v>
      </c>
      <c r="Y29" s="59" t="e">
        <f>VLOOKUP(B29,[2]Total!$A:$Q,17,)</f>
        <v>#N/A</v>
      </c>
      <c r="Z29" s="59" t="e">
        <f>VLOOKUP(B29,[2]Total!$A:$R,18,)</f>
        <v>#N/A</v>
      </c>
      <c r="AA29" s="59" t="e">
        <f>VLOOKUP(B29,[2]Total!$A:$S,19,)</f>
        <v>#N/A</v>
      </c>
      <c r="AB29" s="59" t="e">
        <f>VLOOKUP(B29,[2]Total!$A:$T,20,)</f>
        <v>#N/A</v>
      </c>
    </row>
    <row r="30" spans="1:28" ht="114.75" hidden="1" x14ac:dyDescent="0.25">
      <c r="B30" s="53">
        <v>16</v>
      </c>
      <c r="C30" s="54" t="s">
        <v>123</v>
      </c>
      <c r="D30" s="55" t="s">
        <v>124</v>
      </c>
      <c r="E30" s="54" t="s">
        <v>125</v>
      </c>
      <c r="F30" s="40" t="e">
        <f t="shared" si="1"/>
        <v>#N/A</v>
      </c>
      <c r="G30" s="56">
        <v>0</v>
      </c>
      <c r="H30" s="57"/>
      <c r="I30" s="56">
        <v>0</v>
      </c>
      <c r="J30" s="58" t="e">
        <f t="shared" si="0"/>
        <v>#N/A</v>
      </c>
      <c r="K30" s="37">
        <v>0</v>
      </c>
      <c r="L30" s="59" t="e">
        <f>VLOOKUP(B30,[2]Total!$A:$D,4,)</f>
        <v>#N/A</v>
      </c>
      <c r="M30" s="59" t="e">
        <f>VLOOKUP(B30,[2]Total!$A:$E,5,)</f>
        <v>#N/A</v>
      </c>
      <c r="N30" s="59" t="e">
        <f>VLOOKUP(B30,[2]Total!$A:$F,6,)</f>
        <v>#N/A</v>
      </c>
      <c r="O30" s="59" t="e">
        <f>VLOOKUP(B30,[2]Total!$A:$G,7,)</f>
        <v>#N/A</v>
      </c>
      <c r="P30" s="59" t="e">
        <f>VLOOKUP(B30,[2]Total!$A:$H,8,)</f>
        <v>#N/A</v>
      </c>
      <c r="Q30" s="59" t="e">
        <f>VLOOKUP(B30,[2]Total!$A:$I,9,)</f>
        <v>#N/A</v>
      </c>
      <c r="R30" s="59" t="e">
        <f>VLOOKUP(B30,[2]Total!$A:$J,10,)</f>
        <v>#N/A</v>
      </c>
      <c r="S30" s="59" t="e">
        <f>VLOOKUP(B30,[2]Total!$A:$K,11,)</f>
        <v>#N/A</v>
      </c>
      <c r="T30" s="59" t="e">
        <f>VLOOKUP(B30,[2]Total!$A:$L,12,)</f>
        <v>#N/A</v>
      </c>
      <c r="U30" s="59" t="e">
        <f>VLOOKUP(B30,[2]Total!$A:$M,13,)</f>
        <v>#N/A</v>
      </c>
      <c r="V30" s="59" t="e">
        <f>VLOOKUP(B30,[2]Total!$A:$N,14,)</f>
        <v>#N/A</v>
      </c>
      <c r="W30" s="59" t="e">
        <f>VLOOKUP(B30,[2]Total!$A:$O,15,)</f>
        <v>#N/A</v>
      </c>
      <c r="X30" s="59" t="e">
        <f>VLOOKUP(B30,[2]Total!$A:$P,16,)</f>
        <v>#N/A</v>
      </c>
      <c r="Y30" s="59" t="e">
        <f>VLOOKUP(B30,[2]Total!$A:$Q,17,)</f>
        <v>#N/A</v>
      </c>
      <c r="Z30" s="59" t="e">
        <f>VLOOKUP(B30,[2]Total!$A:$R,18,)</f>
        <v>#N/A</v>
      </c>
      <c r="AA30" s="59" t="e">
        <f>VLOOKUP(B30,[2]Total!$A:$S,19,)</f>
        <v>#N/A</v>
      </c>
      <c r="AB30" s="59" t="e">
        <f>VLOOKUP(B30,[2]Total!$A:$T,20,)</f>
        <v>#N/A</v>
      </c>
    </row>
    <row r="31" spans="1:28" ht="114.75" hidden="1" x14ac:dyDescent="0.25">
      <c r="B31" s="53">
        <v>17</v>
      </c>
      <c r="C31" s="54" t="s">
        <v>126</v>
      </c>
      <c r="D31" s="55" t="s">
        <v>124</v>
      </c>
      <c r="E31" s="54" t="s">
        <v>127</v>
      </c>
      <c r="F31" s="40" t="e">
        <f t="shared" si="1"/>
        <v>#N/A</v>
      </c>
      <c r="G31" s="56">
        <v>0</v>
      </c>
      <c r="H31" s="57"/>
      <c r="I31" s="56">
        <v>0</v>
      </c>
      <c r="J31" s="58" t="e">
        <f t="shared" si="0"/>
        <v>#N/A</v>
      </c>
      <c r="K31" s="37">
        <v>0</v>
      </c>
      <c r="L31" s="59" t="e">
        <f>VLOOKUP(B31,[2]Total!$A:$D,4,)</f>
        <v>#N/A</v>
      </c>
      <c r="M31" s="59" t="e">
        <f>VLOOKUP(B31,[2]Total!$A:$E,5,)</f>
        <v>#N/A</v>
      </c>
      <c r="N31" s="59" t="e">
        <f>VLOOKUP(B31,[2]Total!$A:$F,6,)</f>
        <v>#N/A</v>
      </c>
      <c r="O31" s="59" t="e">
        <f>VLOOKUP(B31,[2]Total!$A:$G,7,)</f>
        <v>#N/A</v>
      </c>
      <c r="P31" s="59" t="e">
        <f>VLOOKUP(B31,[2]Total!$A:$H,8,)</f>
        <v>#N/A</v>
      </c>
      <c r="Q31" s="59" t="e">
        <f>VLOOKUP(B31,[2]Total!$A:$I,9,)</f>
        <v>#N/A</v>
      </c>
      <c r="R31" s="59" t="e">
        <f>VLOOKUP(B31,[2]Total!$A:$J,10,)</f>
        <v>#N/A</v>
      </c>
      <c r="S31" s="59" t="e">
        <f>VLOOKUP(B31,[2]Total!$A:$K,11,)</f>
        <v>#N/A</v>
      </c>
      <c r="T31" s="59" t="e">
        <f>VLOOKUP(B31,[2]Total!$A:$L,12,)</f>
        <v>#N/A</v>
      </c>
      <c r="U31" s="59" t="e">
        <f>VLOOKUP(B31,[2]Total!$A:$M,13,)</f>
        <v>#N/A</v>
      </c>
      <c r="V31" s="59" t="e">
        <f>VLOOKUP(B31,[2]Total!$A:$N,14,)</f>
        <v>#N/A</v>
      </c>
      <c r="W31" s="59" t="e">
        <f>VLOOKUP(B31,[2]Total!$A:$O,15,)</f>
        <v>#N/A</v>
      </c>
      <c r="X31" s="59" t="e">
        <f>VLOOKUP(B31,[2]Total!$A:$P,16,)</f>
        <v>#N/A</v>
      </c>
      <c r="Y31" s="59" t="e">
        <f>VLOOKUP(B31,[2]Total!$A:$Q,17,)</f>
        <v>#N/A</v>
      </c>
      <c r="Z31" s="59" t="e">
        <f>VLOOKUP(B31,[2]Total!$A:$R,18,)</f>
        <v>#N/A</v>
      </c>
      <c r="AA31" s="59" t="e">
        <f>VLOOKUP(B31,[2]Total!$A:$S,19,)</f>
        <v>#N/A</v>
      </c>
      <c r="AB31" s="59" t="e">
        <f>VLOOKUP(B31,[2]Total!$A:$T,20,)</f>
        <v>#N/A</v>
      </c>
    </row>
    <row r="32" spans="1:28" ht="216.75" hidden="1" x14ac:dyDescent="0.25">
      <c r="B32" s="53">
        <v>18</v>
      </c>
      <c r="C32" s="54" t="s">
        <v>128</v>
      </c>
      <c r="D32" s="60" t="s">
        <v>129</v>
      </c>
      <c r="E32" s="54" t="s">
        <v>130</v>
      </c>
      <c r="F32" s="40" t="e">
        <f t="shared" si="1"/>
        <v>#N/A</v>
      </c>
      <c r="G32" s="56">
        <v>0</v>
      </c>
      <c r="H32" s="57"/>
      <c r="I32" s="56">
        <v>0</v>
      </c>
      <c r="J32" s="58" t="e">
        <f t="shared" si="0"/>
        <v>#N/A</v>
      </c>
      <c r="K32" s="37">
        <v>0</v>
      </c>
      <c r="L32" s="59" t="e">
        <f>VLOOKUP(B32,[2]Total!$A:$D,4,)</f>
        <v>#N/A</v>
      </c>
      <c r="M32" s="59" t="e">
        <f>VLOOKUP(B32,[2]Total!$A:$E,5,)</f>
        <v>#N/A</v>
      </c>
      <c r="N32" s="59" t="e">
        <f>VLOOKUP(B32,[2]Total!$A:$F,6,)</f>
        <v>#N/A</v>
      </c>
      <c r="O32" s="59" t="e">
        <f>VLOOKUP(B32,[2]Total!$A:$G,7,)</f>
        <v>#N/A</v>
      </c>
      <c r="P32" s="59" t="e">
        <f>VLOOKUP(B32,[2]Total!$A:$H,8,)</f>
        <v>#N/A</v>
      </c>
      <c r="Q32" s="59" t="e">
        <f>VLOOKUP(B32,[2]Total!$A:$I,9,)</f>
        <v>#N/A</v>
      </c>
      <c r="R32" s="59" t="e">
        <f>VLOOKUP(B32,[2]Total!$A:$J,10,)</f>
        <v>#N/A</v>
      </c>
      <c r="S32" s="59" t="e">
        <f>VLOOKUP(B32,[2]Total!$A:$K,11,)</f>
        <v>#N/A</v>
      </c>
      <c r="T32" s="59" t="e">
        <f>VLOOKUP(B32,[2]Total!$A:$L,12,)</f>
        <v>#N/A</v>
      </c>
      <c r="U32" s="59" t="e">
        <f>VLOOKUP(B32,[2]Total!$A:$M,13,)</f>
        <v>#N/A</v>
      </c>
      <c r="V32" s="59" t="e">
        <f>VLOOKUP(B32,[2]Total!$A:$N,14,)</f>
        <v>#N/A</v>
      </c>
      <c r="W32" s="59" t="e">
        <f>VLOOKUP(B32,[2]Total!$A:$O,15,)</f>
        <v>#N/A</v>
      </c>
      <c r="X32" s="59" t="e">
        <f>VLOOKUP(B32,[2]Total!$A:$P,16,)</f>
        <v>#N/A</v>
      </c>
      <c r="Y32" s="59" t="e">
        <f>VLOOKUP(B32,[2]Total!$A:$Q,17,)</f>
        <v>#N/A</v>
      </c>
      <c r="Z32" s="59" t="e">
        <f>VLOOKUP(B32,[2]Total!$A:$R,18,)</f>
        <v>#N/A</v>
      </c>
      <c r="AA32" s="59" t="e">
        <f>VLOOKUP(B32,[2]Total!$A:$S,19,)</f>
        <v>#N/A</v>
      </c>
      <c r="AB32" s="59" t="e">
        <f>VLOOKUP(B32,[2]Total!$A:$T,20,)</f>
        <v>#N/A</v>
      </c>
    </row>
    <row r="33" spans="1:28" ht="127.5" hidden="1" x14ac:dyDescent="0.25">
      <c r="B33" s="53">
        <v>19</v>
      </c>
      <c r="C33" s="54" t="s">
        <v>131</v>
      </c>
      <c r="D33" s="60" t="s">
        <v>132</v>
      </c>
      <c r="E33" s="54" t="s">
        <v>85</v>
      </c>
      <c r="F33" s="40" t="e">
        <f t="shared" si="1"/>
        <v>#N/A</v>
      </c>
      <c r="G33" s="56">
        <v>0</v>
      </c>
      <c r="H33" s="57"/>
      <c r="I33" s="56">
        <v>0</v>
      </c>
      <c r="J33" s="58" t="e">
        <f t="shared" si="0"/>
        <v>#N/A</v>
      </c>
      <c r="K33" s="37">
        <v>0</v>
      </c>
      <c r="L33" s="59" t="e">
        <f>VLOOKUP(B33,[2]Total!$A:$D,4,)</f>
        <v>#N/A</v>
      </c>
      <c r="M33" s="59" t="e">
        <f>VLOOKUP(B33,[2]Total!$A:$E,5,)</f>
        <v>#N/A</v>
      </c>
      <c r="N33" s="59" t="e">
        <f>VLOOKUP(B33,[2]Total!$A:$F,6,)</f>
        <v>#N/A</v>
      </c>
      <c r="O33" s="59" t="e">
        <f>VLOOKUP(B33,[2]Total!$A:$G,7,)</f>
        <v>#N/A</v>
      </c>
      <c r="P33" s="59" t="e">
        <f>VLOOKUP(B33,[2]Total!$A:$H,8,)</f>
        <v>#N/A</v>
      </c>
      <c r="Q33" s="59" t="e">
        <f>VLOOKUP(B33,[2]Total!$A:$I,9,)</f>
        <v>#N/A</v>
      </c>
      <c r="R33" s="59" t="e">
        <f>VLOOKUP(B33,[2]Total!$A:$J,10,)</f>
        <v>#N/A</v>
      </c>
      <c r="S33" s="59" t="e">
        <f>VLOOKUP(B33,[2]Total!$A:$K,11,)</f>
        <v>#N/A</v>
      </c>
      <c r="T33" s="59" t="e">
        <f>VLOOKUP(B33,[2]Total!$A:$L,12,)</f>
        <v>#N/A</v>
      </c>
      <c r="U33" s="59" t="e">
        <f>VLOOKUP(B33,[2]Total!$A:$M,13,)</f>
        <v>#N/A</v>
      </c>
      <c r="V33" s="59" t="e">
        <f>VLOOKUP(B33,[2]Total!$A:$N,14,)</f>
        <v>#N/A</v>
      </c>
      <c r="W33" s="59" t="e">
        <f>VLOOKUP(B33,[2]Total!$A:$O,15,)</f>
        <v>#N/A</v>
      </c>
      <c r="X33" s="59" t="e">
        <f>VLOOKUP(B33,[2]Total!$A:$P,16,)</f>
        <v>#N/A</v>
      </c>
      <c r="Y33" s="59" t="e">
        <f>VLOOKUP(B33,[2]Total!$A:$Q,17,)</f>
        <v>#N/A</v>
      </c>
      <c r="Z33" s="59" t="e">
        <f>VLOOKUP(B33,[2]Total!$A:$R,18,)</f>
        <v>#N/A</v>
      </c>
      <c r="AA33" s="59" t="e">
        <f>VLOOKUP(B33,[2]Total!$A:$S,19,)</f>
        <v>#N/A</v>
      </c>
      <c r="AB33" s="59" t="e">
        <f>VLOOKUP(B33,[2]Total!$A:$T,20,)</f>
        <v>#N/A</v>
      </c>
    </row>
    <row r="34" spans="1:28" ht="165.75" hidden="1" x14ac:dyDescent="0.25">
      <c r="B34" s="53">
        <v>20</v>
      </c>
      <c r="C34" s="54" t="s">
        <v>133</v>
      </c>
      <c r="D34" s="55" t="s">
        <v>134</v>
      </c>
      <c r="E34" s="54" t="s">
        <v>135</v>
      </c>
      <c r="F34" s="40" t="e">
        <f t="shared" si="1"/>
        <v>#N/A</v>
      </c>
      <c r="G34" s="56">
        <v>0</v>
      </c>
      <c r="H34" s="57"/>
      <c r="I34" s="56">
        <v>0</v>
      </c>
      <c r="J34" s="58" t="e">
        <f t="shared" si="0"/>
        <v>#N/A</v>
      </c>
      <c r="K34" s="37">
        <v>0</v>
      </c>
      <c r="L34" s="59" t="e">
        <f>VLOOKUP(B34,[2]Total!$A:$D,4,)</f>
        <v>#N/A</v>
      </c>
      <c r="M34" s="59" t="e">
        <f>VLOOKUP(B34,[2]Total!$A:$E,5,)</f>
        <v>#N/A</v>
      </c>
      <c r="N34" s="59" t="e">
        <f>VLOOKUP(B34,[2]Total!$A:$F,6,)</f>
        <v>#N/A</v>
      </c>
      <c r="O34" s="59" t="e">
        <f>VLOOKUP(B34,[2]Total!$A:$G,7,)</f>
        <v>#N/A</v>
      </c>
      <c r="P34" s="59" t="e">
        <f>VLOOKUP(B34,[2]Total!$A:$H,8,)</f>
        <v>#N/A</v>
      </c>
      <c r="Q34" s="59" t="e">
        <f>VLOOKUP(B34,[2]Total!$A:$I,9,)</f>
        <v>#N/A</v>
      </c>
      <c r="R34" s="59" t="e">
        <f>VLOOKUP(B34,[2]Total!$A:$J,10,)</f>
        <v>#N/A</v>
      </c>
      <c r="S34" s="59" t="e">
        <f>VLOOKUP(B34,[2]Total!$A:$K,11,)</f>
        <v>#N/A</v>
      </c>
      <c r="T34" s="59" t="e">
        <f>VLOOKUP(B34,[2]Total!$A:$L,12,)</f>
        <v>#N/A</v>
      </c>
      <c r="U34" s="59" t="e">
        <f>VLOOKUP(B34,[2]Total!$A:$M,13,)</f>
        <v>#N/A</v>
      </c>
      <c r="V34" s="59" t="e">
        <f>VLOOKUP(B34,[2]Total!$A:$N,14,)</f>
        <v>#N/A</v>
      </c>
      <c r="W34" s="59" t="e">
        <f>VLOOKUP(B34,[2]Total!$A:$O,15,)</f>
        <v>#N/A</v>
      </c>
      <c r="X34" s="59" t="e">
        <f>VLOOKUP(B34,[2]Total!$A:$P,16,)</f>
        <v>#N/A</v>
      </c>
      <c r="Y34" s="59" t="e">
        <f>VLOOKUP(B34,[2]Total!$A:$Q,17,)</f>
        <v>#N/A</v>
      </c>
      <c r="Z34" s="59" t="e">
        <f>VLOOKUP(B34,[2]Total!$A:$R,18,)</f>
        <v>#N/A</v>
      </c>
      <c r="AA34" s="59" t="e">
        <f>VLOOKUP(B34,[2]Total!$A:$S,19,)</f>
        <v>#N/A</v>
      </c>
      <c r="AB34" s="59" t="e">
        <f>VLOOKUP(B34,[2]Total!$A:$T,20,)</f>
        <v>#N/A</v>
      </c>
    </row>
    <row r="35" spans="1:28" ht="114.75" x14ac:dyDescent="0.25">
      <c r="A35" s="38">
        <v>9</v>
      </c>
      <c r="B35" s="53">
        <v>21</v>
      </c>
      <c r="C35" s="54" t="s">
        <v>136</v>
      </c>
      <c r="D35" s="55" t="s">
        <v>137</v>
      </c>
      <c r="E35" s="54" t="s">
        <v>138</v>
      </c>
      <c r="F35" s="40">
        <f t="shared" si="1"/>
        <v>84</v>
      </c>
      <c r="G35" s="56">
        <v>7776</v>
      </c>
      <c r="H35" s="57">
        <v>0.55835262345679004</v>
      </c>
      <c r="I35" s="56">
        <v>3577.34</v>
      </c>
      <c r="J35" s="58">
        <f t="shared" si="0"/>
        <v>300496.56</v>
      </c>
      <c r="K35" s="37">
        <v>0</v>
      </c>
      <c r="L35" s="59">
        <f>VLOOKUP(B35,[2]Total!$A:$D,4,)</f>
        <v>14</v>
      </c>
      <c r="M35" s="59">
        <f>VLOOKUP(B35,[2]Total!$A:$E,5,)</f>
        <v>28</v>
      </c>
      <c r="N35" s="59">
        <f>VLOOKUP(B35,[2]Total!$A:$F,6,)</f>
        <v>4</v>
      </c>
      <c r="O35" s="59">
        <f>VLOOKUP(B35,[2]Total!$A:$G,7,)</f>
        <v>8</v>
      </c>
      <c r="P35" s="59">
        <f>VLOOKUP(B35,[2]Total!$A:$H,8,)</f>
        <v>6</v>
      </c>
      <c r="Q35" s="59">
        <f>VLOOKUP(B35,[2]Total!$A:$I,9,)</f>
        <v>2</v>
      </c>
      <c r="R35" s="59">
        <f>VLOOKUP(B35,[2]Total!$A:$J,10,)</f>
        <v>2</v>
      </c>
      <c r="S35" s="59">
        <f>VLOOKUP(B35,[2]Total!$A:$K,11,)</f>
        <v>2</v>
      </c>
      <c r="T35" s="59">
        <f>VLOOKUP(B35,[2]Total!$A:$L,12,)</f>
        <v>2</v>
      </c>
      <c r="U35" s="59">
        <f>VLOOKUP(B35,[2]Total!$A:$M,13,)</f>
        <v>2</v>
      </c>
      <c r="V35" s="59">
        <f>VLOOKUP(B35,[2]Total!$A:$N,14,)</f>
        <v>2</v>
      </c>
      <c r="W35" s="59">
        <f>VLOOKUP(B35,[2]Total!$A:$O,15,)</f>
        <v>2</v>
      </c>
      <c r="X35" s="59">
        <f>VLOOKUP(B35,[2]Total!$A:$P,16,)</f>
        <v>2</v>
      </c>
      <c r="Y35" s="59">
        <f>VLOOKUP(B35,[2]Total!$A:$Q,17,)</f>
        <v>2</v>
      </c>
      <c r="Z35" s="59">
        <f>VLOOKUP(B35,[2]Total!$A:$R,18,)</f>
        <v>2</v>
      </c>
      <c r="AA35" s="59">
        <f>VLOOKUP(B35,[2]Total!$A:$S,19,)</f>
        <v>2</v>
      </c>
      <c r="AB35" s="59">
        <f>VLOOKUP(B35,[2]Total!$A:$T,20,)</f>
        <v>2</v>
      </c>
    </row>
    <row r="36" spans="1:28" ht="127.5" hidden="1" x14ac:dyDescent="0.25">
      <c r="B36" s="53">
        <v>22</v>
      </c>
      <c r="C36" s="54" t="s">
        <v>139</v>
      </c>
      <c r="D36" s="55" t="s">
        <v>140</v>
      </c>
      <c r="E36" s="54" t="s">
        <v>85</v>
      </c>
      <c r="F36" s="40" t="e">
        <f t="shared" si="1"/>
        <v>#N/A</v>
      </c>
      <c r="G36" s="56">
        <v>0</v>
      </c>
      <c r="H36" s="57"/>
      <c r="I36" s="56">
        <v>0</v>
      </c>
      <c r="J36" s="58" t="e">
        <f t="shared" si="0"/>
        <v>#N/A</v>
      </c>
      <c r="K36" s="37">
        <v>0</v>
      </c>
      <c r="L36" s="59" t="e">
        <f>VLOOKUP(B36,[2]Total!$A:$D,4,)</f>
        <v>#N/A</v>
      </c>
      <c r="M36" s="59" t="e">
        <f>VLOOKUP(B36,[2]Total!$A:$E,5,)</f>
        <v>#N/A</v>
      </c>
      <c r="N36" s="59" t="e">
        <f>VLOOKUP(B36,[2]Total!$A:$F,6,)</f>
        <v>#N/A</v>
      </c>
      <c r="O36" s="59" t="e">
        <f>VLOOKUP(B36,[2]Total!$A:$G,7,)</f>
        <v>#N/A</v>
      </c>
      <c r="P36" s="59" t="e">
        <f>VLOOKUP(B36,[2]Total!$A:$H,8,)</f>
        <v>#N/A</v>
      </c>
      <c r="Q36" s="59" t="e">
        <f>VLOOKUP(B36,[2]Total!$A:$I,9,)</f>
        <v>#N/A</v>
      </c>
      <c r="R36" s="59" t="e">
        <f>VLOOKUP(B36,[2]Total!$A:$J,10,)</f>
        <v>#N/A</v>
      </c>
      <c r="S36" s="59" t="e">
        <f>VLOOKUP(B36,[2]Total!$A:$K,11,)</f>
        <v>#N/A</v>
      </c>
      <c r="T36" s="59" t="e">
        <f>VLOOKUP(B36,[2]Total!$A:$L,12,)</f>
        <v>#N/A</v>
      </c>
      <c r="U36" s="59" t="e">
        <f>VLOOKUP(B36,[2]Total!$A:$M,13,)</f>
        <v>#N/A</v>
      </c>
      <c r="V36" s="59" t="e">
        <f>VLOOKUP(B36,[2]Total!$A:$N,14,)</f>
        <v>#N/A</v>
      </c>
      <c r="W36" s="59" t="e">
        <f>VLOOKUP(B36,[2]Total!$A:$O,15,)</f>
        <v>#N/A</v>
      </c>
      <c r="X36" s="59" t="e">
        <f>VLOOKUP(B36,[2]Total!$A:$P,16,)</f>
        <v>#N/A</v>
      </c>
      <c r="Y36" s="59" t="e">
        <f>VLOOKUP(B36,[2]Total!$A:$Q,17,)</f>
        <v>#N/A</v>
      </c>
      <c r="Z36" s="59" t="e">
        <f>VLOOKUP(B36,[2]Total!$A:$R,18,)</f>
        <v>#N/A</v>
      </c>
      <c r="AA36" s="59" t="e">
        <f>VLOOKUP(B36,[2]Total!$A:$S,19,)</f>
        <v>#N/A</v>
      </c>
      <c r="AB36" s="59" t="e">
        <f>VLOOKUP(B36,[2]Total!$A:$T,20,)</f>
        <v>#N/A</v>
      </c>
    </row>
    <row r="37" spans="1:28" ht="127.5" hidden="1" x14ac:dyDescent="0.25">
      <c r="B37" s="53">
        <v>23</v>
      </c>
      <c r="C37" s="54" t="s">
        <v>141</v>
      </c>
      <c r="D37" s="55" t="s">
        <v>140</v>
      </c>
      <c r="E37" s="54" t="s">
        <v>142</v>
      </c>
      <c r="F37" s="40" t="e">
        <f t="shared" si="1"/>
        <v>#N/A</v>
      </c>
      <c r="G37" s="56">
        <v>0</v>
      </c>
      <c r="H37" s="57"/>
      <c r="I37" s="56">
        <v>0</v>
      </c>
      <c r="J37" s="58" t="e">
        <f t="shared" si="0"/>
        <v>#N/A</v>
      </c>
      <c r="K37" s="37">
        <v>0</v>
      </c>
      <c r="L37" s="59" t="e">
        <f>VLOOKUP(B37,[2]Total!$A:$D,4,)</f>
        <v>#N/A</v>
      </c>
      <c r="M37" s="59" t="e">
        <f>VLOOKUP(B37,[2]Total!$A:$E,5,)</f>
        <v>#N/A</v>
      </c>
      <c r="N37" s="59" t="e">
        <f>VLOOKUP(B37,[2]Total!$A:$F,6,)</f>
        <v>#N/A</v>
      </c>
      <c r="O37" s="59" t="e">
        <f>VLOOKUP(B37,[2]Total!$A:$G,7,)</f>
        <v>#N/A</v>
      </c>
      <c r="P37" s="59" t="e">
        <f>VLOOKUP(B37,[2]Total!$A:$H,8,)</f>
        <v>#N/A</v>
      </c>
      <c r="Q37" s="59" t="e">
        <f>VLOOKUP(B37,[2]Total!$A:$I,9,)</f>
        <v>#N/A</v>
      </c>
      <c r="R37" s="59" t="e">
        <f>VLOOKUP(B37,[2]Total!$A:$J,10,)</f>
        <v>#N/A</v>
      </c>
      <c r="S37" s="59" t="e">
        <f>VLOOKUP(B37,[2]Total!$A:$K,11,)</f>
        <v>#N/A</v>
      </c>
      <c r="T37" s="59" t="e">
        <f>VLOOKUP(B37,[2]Total!$A:$L,12,)</f>
        <v>#N/A</v>
      </c>
      <c r="U37" s="59" t="e">
        <f>VLOOKUP(B37,[2]Total!$A:$M,13,)</f>
        <v>#N/A</v>
      </c>
      <c r="V37" s="59" t="e">
        <f>VLOOKUP(B37,[2]Total!$A:$N,14,)</f>
        <v>#N/A</v>
      </c>
      <c r="W37" s="59" t="e">
        <f>VLOOKUP(B37,[2]Total!$A:$O,15,)</f>
        <v>#N/A</v>
      </c>
      <c r="X37" s="59" t="e">
        <f>VLOOKUP(B37,[2]Total!$A:$P,16,)</f>
        <v>#N/A</v>
      </c>
      <c r="Y37" s="59" t="e">
        <f>VLOOKUP(B37,[2]Total!$A:$Q,17,)</f>
        <v>#N/A</v>
      </c>
      <c r="Z37" s="59" t="e">
        <f>VLOOKUP(B37,[2]Total!$A:$R,18,)</f>
        <v>#N/A</v>
      </c>
      <c r="AA37" s="59" t="e">
        <f>VLOOKUP(B37,[2]Total!$A:$S,19,)</f>
        <v>#N/A</v>
      </c>
      <c r="AB37" s="59" t="e">
        <f>VLOOKUP(B37,[2]Total!$A:$T,20,)</f>
        <v>#N/A</v>
      </c>
    </row>
    <row r="38" spans="1:28" ht="127.5" hidden="1" x14ac:dyDescent="0.25">
      <c r="B38" s="53">
        <v>24</v>
      </c>
      <c r="C38" s="54" t="s">
        <v>143</v>
      </c>
      <c r="D38" s="55" t="s">
        <v>140</v>
      </c>
      <c r="E38" s="54" t="s">
        <v>144</v>
      </c>
      <c r="F38" s="40" t="e">
        <f t="shared" si="1"/>
        <v>#N/A</v>
      </c>
      <c r="G38" s="56">
        <v>0</v>
      </c>
      <c r="H38" s="57"/>
      <c r="I38" s="56">
        <v>0</v>
      </c>
      <c r="J38" s="58" t="e">
        <f t="shared" si="0"/>
        <v>#N/A</v>
      </c>
      <c r="K38" s="37">
        <v>0</v>
      </c>
      <c r="L38" s="59" t="e">
        <f>VLOOKUP(B38,[2]Total!$A:$D,4,)</f>
        <v>#N/A</v>
      </c>
      <c r="M38" s="59" t="e">
        <f>VLOOKUP(B38,[2]Total!$A:$E,5,)</f>
        <v>#N/A</v>
      </c>
      <c r="N38" s="59" t="e">
        <f>VLOOKUP(B38,[2]Total!$A:$F,6,)</f>
        <v>#N/A</v>
      </c>
      <c r="O38" s="59" t="e">
        <f>VLOOKUP(B38,[2]Total!$A:$G,7,)</f>
        <v>#N/A</v>
      </c>
      <c r="P38" s="59" t="e">
        <f>VLOOKUP(B38,[2]Total!$A:$H,8,)</f>
        <v>#N/A</v>
      </c>
      <c r="Q38" s="59" t="e">
        <f>VLOOKUP(B38,[2]Total!$A:$I,9,)</f>
        <v>#N/A</v>
      </c>
      <c r="R38" s="59" t="e">
        <f>VLOOKUP(B38,[2]Total!$A:$J,10,)</f>
        <v>#N/A</v>
      </c>
      <c r="S38" s="59" t="e">
        <f>VLOOKUP(B38,[2]Total!$A:$K,11,)</f>
        <v>#N/A</v>
      </c>
      <c r="T38" s="59" t="e">
        <f>VLOOKUP(B38,[2]Total!$A:$L,12,)</f>
        <v>#N/A</v>
      </c>
      <c r="U38" s="59" t="e">
        <f>VLOOKUP(B38,[2]Total!$A:$M,13,)</f>
        <v>#N/A</v>
      </c>
      <c r="V38" s="59" t="e">
        <f>VLOOKUP(B38,[2]Total!$A:$N,14,)</f>
        <v>#N/A</v>
      </c>
      <c r="W38" s="59" t="e">
        <f>VLOOKUP(B38,[2]Total!$A:$O,15,)</f>
        <v>#N/A</v>
      </c>
      <c r="X38" s="59" t="e">
        <f>VLOOKUP(B38,[2]Total!$A:$P,16,)</f>
        <v>#N/A</v>
      </c>
      <c r="Y38" s="59" t="e">
        <f>VLOOKUP(B38,[2]Total!$A:$Q,17,)</f>
        <v>#N/A</v>
      </c>
      <c r="Z38" s="59" t="e">
        <f>VLOOKUP(B38,[2]Total!$A:$R,18,)</f>
        <v>#N/A</v>
      </c>
      <c r="AA38" s="59" t="e">
        <f>VLOOKUP(B38,[2]Total!$A:$S,19,)</f>
        <v>#N/A</v>
      </c>
      <c r="AB38" s="59" t="e">
        <f>VLOOKUP(B38,[2]Total!$A:$T,20,)</f>
        <v>#N/A</v>
      </c>
    </row>
    <row r="39" spans="1:28" ht="114.75" hidden="1" x14ac:dyDescent="0.25">
      <c r="B39" s="53">
        <v>25</v>
      </c>
      <c r="C39" s="54" t="s">
        <v>145</v>
      </c>
      <c r="D39" s="55" t="s">
        <v>146</v>
      </c>
      <c r="E39" s="54" t="s">
        <v>147</v>
      </c>
      <c r="F39" s="40" t="e">
        <f t="shared" si="1"/>
        <v>#N/A</v>
      </c>
      <c r="G39" s="56">
        <v>0</v>
      </c>
      <c r="H39" s="57"/>
      <c r="I39" s="56">
        <v>0</v>
      </c>
      <c r="J39" s="58" t="e">
        <f t="shared" si="0"/>
        <v>#N/A</v>
      </c>
      <c r="K39" s="37">
        <v>0</v>
      </c>
      <c r="L39" s="59" t="e">
        <f>VLOOKUP(B39,[2]Total!$A:$D,4,)</f>
        <v>#N/A</v>
      </c>
      <c r="M39" s="59" t="e">
        <f>VLOOKUP(B39,[2]Total!$A:$E,5,)</f>
        <v>#N/A</v>
      </c>
      <c r="N39" s="59" t="e">
        <f>VLOOKUP(B39,[2]Total!$A:$F,6,)</f>
        <v>#N/A</v>
      </c>
      <c r="O39" s="59" t="e">
        <f>VLOOKUP(B39,[2]Total!$A:$G,7,)</f>
        <v>#N/A</v>
      </c>
      <c r="P39" s="59" t="e">
        <f>VLOOKUP(B39,[2]Total!$A:$H,8,)</f>
        <v>#N/A</v>
      </c>
      <c r="Q39" s="59" t="e">
        <f>VLOOKUP(B39,[2]Total!$A:$I,9,)</f>
        <v>#N/A</v>
      </c>
      <c r="R39" s="59" t="e">
        <f>VLOOKUP(B39,[2]Total!$A:$J,10,)</f>
        <v>#N/A</v>
      </c>
      <c r="S39" s="59" t="e">
        <f>VLOOKUP(B39,[2]Total!$A:$K,11,)</f>
        <v>#N/A</v>
      </c>
      <c r="T39" s="59" t="e">
        <f>VLOOKUP(B39,[2]Total!$A:$L,12,)</f>
        <v>#N/A</v>
      </c>
      <c r="U39" s="59" t="e">
        <f>VLOOKUP(B39,[2]Total!$A:$M,13,)</f>
        <v>#N/A</v>
      </c>
      <c r="V39" s="59" t="e">
        <f>VLOOKUP(B39,[2]Total!$A:$N,14,)</f>
        <v>#N/A</v>
      </c>
      <c r="W39" s="59" t="e">
        <f>VLOOKUP(B39,[2]Total!$A:$O,15,)</f>
        <v>#N/A</v>
      </c>
      <c r="X39" s="59" t="e">
        <f>VLOOKUP(B39,[2]Total!$A:$P,16,)</f>
        <v>#N/A</v>
      </c>
      <c r="Y39" s="59" t="e">
        <f>VLOOKUP(B39,[2]Total!$A:$Q,17,)</f>
        <v>#N/A</v>
      </c>
      <c r="Z39" s="59" t="e">
        <f>VLOOKUP(B39,[2]Total!$A:$R,18,)</f>
        <v>#N/A</v>
      </c>
      <c r="AA39" s="59" t="e">
        <f>VLOOKUP(B39,[2]Total!$A:$S,19,)</f>
        <v>#N/A</v>
      </c>
      <c r="AB39" s="59" t="e">
        <f>VLOOKUP(B39,[2]Total!$A:$T,20,)</f>
        <v>#N/A</v>
      </c>
    </row>
    <row r="40" spans="1:28" ht="63.75" hidden="1" x14ac:dyDescent="0.25">
      <c r="B40" s="53">
        <v>26</v>
      </c>
      <c r="C40" s="54" t="s">
        <v>148</v>
      </c>
      <c r="D40" s="55" t="s">
        <v>149</v>
      </c>
      <c r="E40" s="54" t="s">
        <v>150</v>
      </c>
      <c r="F40" s="40" t="e">
        <f t="shared" si="1"/>
        <v>#N/A</v>
      </c>
      <c r="G40" s="56">
        <v>0</v>
      </c>
      <c r="H40" s="57"/>
      <c r="I40" s="56">
        <v>0</v>
      </c>
      <c r="J40" s="58" t="e">
        <f t="shared" si="0"/>
        <v>#N/A</v>
      </c>
      <c r="K40" s="37">
        <v>0</v>
      </c>
      <c r="L40" s="59" t="e">
        <f>VLOOKUP(B40,[2]Total!$A:$D,4,)</f>
        <v>#N/A</v>
      </c>
      <c r="M40" s="59" t="e">
        <f>VLOOKUP(B40,[2]Total!$A:$E,5,)</f>
        <v>#N/A</v>
      </c>
      <c r="N40" s="59" t="e">
        <f>VLOOKUP(B40,[2]Total!$A:$F,6,)</f>
        <v>#N/A</v>
      </c>
      <c r="O40" s="59" t="e">
        <f>VLOOKUP(B40,[2]Total!$A:$G,7,)</f>
        <v>#N/A</v>
      </c>
      <c r="P40" s="59" t="e">
        <f>VLOOKUP(B40,[2]Total!$A:$H,8,)</f>
        <v>#N/A</v>
      </c>
      <c r="Q40" s="59" t="e">
        <f>VLOOKUP(B40,[2]Total!$A:$I,9,)</f>
        <v>#N/A</v>
      </c>
      <c r="R40" s="59" t="e">
        <f>VLOOKUP(B40,[2]Total!$A:$J,10,)</f>
        <v>#N/A</v>
      </c>
      <c r="S40" s="59" t="e">
        <f>VLOOKUP(B40,[2]Total!$A:$K,11,)</f>
        <v>#N/A</v>
      </c>
      <c r="T40" s="59" t="e">
        <f>VLOOKUP(B40,[2]Total!$A:$L,12,)</f>
        <v>#N/A</v>
      </c>
      <c r="U40" s="59" t="e">
        <f>VLOOKUP(B40,[2]Total!$A:$M,13,)</f>
        <v>#N/A</v>
      </c>
      <c r="V40" s="59" t="e">
        <f>VLOOKUP(B40,[2]Total!$A:$N,14,)</f>
        <v>#N/A</v>
      </c>
      <c r="W40" s="59" t="e">
        <f>VLOOKUP(B40,[2]Total!$A:$O,15,)</f>
        <v>#N/A</v>
      </c>
      <c r="X40" s="59" t="e">
        <f>VLOOKUP(B40,[2]Total!$A:$P,16,)</f>
        <v>#N/A</v>
      </c>
      <c r="Y40" s="59" t="e">
        <f>VLOOKUP(B40,[2]Total!$A:$Q,17,)</f>
        <v>#N/A</v>
      </c>
      <c r="Z40" s="59" t="e">
        <f>VLOOKUP(B40,[2]Total!$A:$R,18,)</f>
        <v>#N/A</v>
      </c>
      <c r="AA40" s="59" t="e">
        <f>VLOOKUP(B40,[2]Total!$A:$S,19,)</f>
        <v>#N/A</v>
      </c>
      <c r="AB40" s="59" t="e">
        <f>VLOOKUP(B40,[2]Total!$A:$T,20,)</f>
        <v>#N/A</v>
      </c>
    </row>
    <row r="41" spans="1:28" ht="89.25" hidden="1" x14ac:dyDescent="0.25">
      <c r="B41" s="53">
        <v>27</v>
      </c>
      <c r="C41" s="54" t="s">
        <v>151</v>
      </c>
      <c r="D41" s="55" t="s">
        <v>152</v>
      </c>
      <c r="E41" s="54" t="s">
        <v>85</v>
      </c>
      <c r="F41" s="40" t="e">
        <f t="shared" si="1"/>
        <v>#N/A</v>
      </c>
      <c r="G41" s="56">
        <v>0</v>
      </c>
      <c r="H41" s="57"/>
      <c r="I41" s="56">
        <v>0</v>
      </c>
      <c r="J41" s="58" t="e">
        <f t="shared" si="0"/>
        <v>#N/A</v>
      </c>
      <c r="K41" s="37">
        <v>0</v>
      </c>
      <c r="L41" s="59" t="e">
        <f>VLOOKUP(B41,[2]Total!$A:$D,4,)</f>
        <v>#N/A</v>
      </c>
      <c r="M41" s="59" t="e">
        <f>VLOOKUP(B41,[2]Total!$A:$E,5,)</f>
        <v>#N/A</v>
      </c>
      <c r="N41" s="59" t="e">
        <f>VLOOKUP(B41,[2]Total!$A:$F,6,)</f>
        <v>#N/A</v>
      </c>
      <c r="O41" s="59" t="e">
        <f>VLOOKUP(B41,[2]Total!$A:$G,7,)</f>
        <v>#N/A</v>
      </c>
      <c r="P41" s="59" t="e">
        <f>VLOOKUP(B41,[2]Total!$A:$H,8,)</f>
        <v>#N/A</v>
      </c>
      <c r="Q41" s="59" t="e">
        <f>VLOOKUP(B41,[2]Total!$A:$I,9,)</f>
        <v>#N/A</v>
      </c>
      <c r="R41" s="59" t="e">
        <f>VLOOKUP(B41,[2]Total!$A:$J,10,)</f>
        <v>#N/A</v>
      </c>
      <c r="S41" s="59" t="e">
        <f>VLOOKUP(B41,[2]Total!$A:$K,11,)</f>
        <v>#N/A</v>
      </c>
      <c r="T41" s="59" t="e">
        <f>VLOOKUP(B41,[2]Total!$A:$L,12,)</f>
        <v>#N/A</v>
      </c>
      <c r="U41" s="59" t="e">
        <f>VLOOKUP(B41,[2]Total!$A:$M,13,)</f>
        <v>#N/A</v>
      </c>
      <c r="V41" s="59" t="e">
        <f>VLOOKUP(B41,[2]Total!$A:$N,14,)</f>
        <v>#N/A</v>
      </c>
      <c r="W41" s="59" t="e">
        <f>VLOOKUP(B41,[2]Total!$A:$O,15,)</f>
        <v>#N/A</v>
      </c>
      <c r="X41" s="59" t="e">
        <f>VLOOKUP(B41,[2]Total!$A:$P,16,)</f>
        <v>#N/A</v>
      </c>
      <c r="Y41" s="59" t="e">
        <f>VLOOKUP(B41,[2]Total!$A:$Q,17,)</f>
        <v>#N/A</v>
      </c>
      <c r="Z41" s="59" t="e">
        <f>VLOOKUP(B41,[2]Total!$A:$R,18,)</f>
        <v>#N/A</v>
      </c>
      <c r="AA41" s="59" t="e">
        <f>VLOOKUP(B41,[2]Total!$A:$S,19,)</f>
        <v>#N/A</v>
      </c>
      <c r="AB41" s="59" t="e">
        <f>VLOOKUP(B41,[2]Total!$A:$T,20,)</f>
        <v>#N/A</v>
      </c>
    </row>
    <row r="42" spans="1:28" ht="114.75" hidden="1" x14ac:dyDescent="0.25">
      <c r="B42" s="53">
        <v>28</v>
      </c>
      <c r="C42" s="54" t="s">
        <v>153</v>
      </c>
      <c r="D42" s="60" t="s">
        <v>154</v>
      </c>
      <c r="E42" s="54" t="s">
        <v>125</v>
      </c>
      <c r="F42" s="40" t="e">
        <f t="shared" si="1"/>
        <v>#N/A</v>
      </c>
      <c r="G42" s="56">
        <v>0</v>
      </c>
      <c r="H42" s="57"/>
      <c r="I42" s="56">
        <v>0</v>
      </c>
      <c r="J42" s="58" t="e">
        <f t="shared" si="0"/>
        <v>#N/A</v>
      </c>
      <c r="K42" s="37">
        <v>0</v>
      </c>
      <c r="L42" s="59" t="e">
        <f>VLOOKUP(B42,[2]Total!$A:$D,4,)</f>
        <v>#N/A</v>
      </c>
      <c r="M42" s="59" t="e">
        <f>VLOOKUP(B42,[2]Total!$A:$E,5,)</f>
        <v>#N/A</v>
      </c>
      <c r="N42" s="59" t="e">
        <f>VLOOKUP(B42,[2]Total!$A:$F,6,)</f>
        <v>#N/A</v>
      </c>
      <c r="O42" s="59" t="e">
        <f>VLOOKUP(B42,[2]Total!$A:$G,7,)</f>
        <v>#N/A</v>
      </c>
      <c r="P42" s="59" t="e">
        <f>VLOOKUP(B42,[2]Total!$A:$H,8,)</f>
        <v>#N/A</v>
      </c>
      <c r="Q42" s="59" t="e">
        <f>VLOOKUP(B42,[2]Total!$A:$I,9,)</f>
        <v>#N/A</v>
      </c>
      <c r="R42" s="59" t="e">
        <f>VLOOKUP(B42,[2]Total!$A:$J,10,)</f>
        <v>#N/A</v>
      </c>
      <c r="S42" s="59" t="e">
        <f>VLOOKUP(B42,[2]Total!$A:$K,11,)</f>
        <v>#N/A</v>
      </c>
      <c r="T42" s="59" t="e">
        <f>VLOOKUP(B42,[2]Total!$A:$L,12,)</f>
        <v>#N/A</v>
      </c>
      <c r="U42" s="59" t="e">
        <f>VLOOKUP(B42,[2]Total!$A:$M,13,)</f>
        <v>#N/A</v>
      </c>
      <c r="V42" s="59" t="e">
        <f>VLOOKUP(B42,[2]Total!$A:$N,14,)</f>
        <v>#N/A</v>
      </c>
      <c r="W42" s="59" t="e">
        <f>VLOOKUP(B42,[2]Total!$A:$O,15,)</f>
        <v>#N/A</v>
      </c>
      <c r="X42" s="59" t="e">
        <f>VLOOKUP(B42,[2]Total!$A:$P,16,)</f>
        <v>#N/A</v>
      </c>
      <c r="Y42" s="59" t="e">
        <f>VLOOKUP(B42,[2]Total!$A:$Q,17,)</f>
        <v>#N/A</v>
      </c>
      <c r="Z42" s="59" t="e">
        <f>VLOOKUP(B42,[2]Total!$A:$R,18,)</f>
        <v>#N/A</v>
      </c>
      <c r="AA42" s="59" t="e">
        <f>VLOOKUP(B42,[2]Total!$A:$S,19,)</f>
        <v>#N/A</v>
      </c>
      <c r="AB42" s="59" t="e">
        <f>VLOOKUP(B42,[2]Total!$A:$T,20,)</f>
        <v>#N/A</v>
      </c>
    </row>
    <row r="43" spans="1:28" ht="114.75" hidden="1" x14ac:dyDescent="0.25">
      <c r="B43" s="53">
        <v>29</v>
      </c>
      <c r="C43" s="54" t="s">
        <v>155</v>
      </c>
      <c r="D43" s="55" t="s">
        <v>154</v>
      </c>
      <c r="E43" s="54" t="s">
        <v>156</v>
      </c>
      <c r="F43" s="40" t="e">
        <f t="shared" si="1"/>
        <v>#N/A</v>
      </c>
      <c r="G43" s="56">
        <v>0</v>
      </c>
      <c r="H43" s="57"/>
      <c r="I43" s="56">
        <v>0</v>
      </c>
      <c r="J43" s="58" t="e">
        <f t="shared" si="0"/>
        <v>#N/A</v>
      </c>
      <c r="K43" s="37">
        <v>0</v>
      </c>
      <c r="L43" s="59" t="e">
        <f>VLOOKUP(B43,[2]Total!$A:$D,4,)</f>
        <v>#N/A</v>
      </c>
      <c r="M43" s="59" t="e">
        <f>VLOOKUP(B43,[2]Total!$A:$E,5,)</f>
        <v>#N/A</v>
      </c>
      <c r="N43" s="59" t="e">
        <f>VLOOKUP(B43,[2]Total!$A:$F,6,)</f>
        <v>#N/A</v>
      </c>
      <c r="O43" s="59" t="e">
        <f>VLOOKUP(B43,[2]Total!$A:$G,7,)</f>
        <v>#N/A</v>
      </c>
      <c r="P43" s="59" t="e">
        <f>VLOOKUP(B43,[2]Total!$A:$H,8,)</f>
        <v>#N/A</v>
      </c>
      <c r="Q43" s="59" t="e">
        <f>VLOOKUP(B43,[2]Total!$A:$I,9,)</f>
        <v>#N/A</v>
      </c>
      <c r="R43" s="59" t="e">
        <f>VLOOKUP(B43,[2]Total!$A:$J,10,)</f>
        <v>#N/A</v>
      </c>
      <c r="S43" s="59" t="e">
        <f>VLOOKUP(B43,[2]Total!$A:$K,11,)</f>
        <v>#N/A</v>
      </c>
      <c r="T43" s="59" t="e">
        <f>VLOOKUP(B43,[2]Total!$A:$L,12,)</f>
        <v>#N/A</v>
      </c>
      <c r="U43" s="59" t="e">
        <f>VLOOKUP(B43,[2]Total!$A:$M,13,)</f>
        <v>#N/A</v>
      </c>
      <c r="V43" s="59" t="e">
        <f>VLOOKUP(B43,[2]Total!$A:$N,14,)</f>
        <v>#N/A</v>
      </c>
      <c r="W43" s="59" t="e">
        <f>VLOOKUP(B43,[2]Total!$A:$O,15,)</f>
        <v>#N/A</v>
      </c>
      <c r="X43" s="59" t="e">
        <f>VLOOKUP(B43,[2]Total!$A:$P,16,)</f>
        <v>#N/A</v>
      </c>
      <c r="Y43" s="59" t="e">
        <f>VLOOKUP(B43,[2]Total!$A:$Q,17,)</f>
        <v>#N/A</v>
      </c>
      <c r="Z43" s="59" t="e">
        <f>VLOOKUP(B43,[2]Total!$A:$R,18,)</f>
        <v>#N/A</v>
      </c>
      <c r="AA43" s="59" t="e">
        <f>VLOOKUP(B43,[2]Total!$A:$S,19,)</f>
        <v>#N/A</v>
      </c>
      <c r="AB43" s="59" t="e">
        <f>VLOOKUP(B43,[2]Total!$A:$T,20,)</f>
        <v>#N/A</v>
      </c>
    </row>
    <row r="44" spans="1:28" ht="140.25" x14ac:dyDescent="0.25">
      <c r="A44" s="38">
        <v>10</v>
      </c>
      <c r="B44" s="53">
        <v>30</v>
      </c>
      <c r="C44" s="54" t="s">
        <v>157</v>
      </c>
      <c r="D44" s="55" t="s">
        <v>158</v>
      </c>
      <c r="E44" s="54" t="s">
        <v>147</v>
      </c>
      <c r="F44" s="40">
        <f t="shared" si="1"/>
        <v>69</v>
      </c>
      <c r="G44" s="56">
        <v>8873</v>
      </c>
      <c r="H44" s="57">
        <v>0.55049025132424201</v>
      </c>
      <c r="I44" s="56">
        <v>4154.6899999999996</v>
      </c>
      <c r="J44" s="58">
        <f t="shared" si="0"/>
        <v>286673.61</v>
      </c>
      <c r="K44" s="37">
        <v>0</v>
      </c>
      <c r="L44" s="59">
        <f>VLOOKUP(B44,[2]Total!$A:$D,4,)</f>
        <v>12</v>
      </c>
      <c r="M44" s="59">
        <f>VLOOKUP(B44,[2]Total!$A:$E,5,)</f>
        <v>18</v>
      </c>
      <c r="N44" s="59">
        <f>VLOOKUP(B44,[2]Total!$A:$F,6,)</f>
        <v>5</v>
      </c>
      <c r="O44" s="59">
        <f>VLOOKUP(B44,[2]Total!$A:$G,7,)</f>
        <v>5</v>
      </c>
      <c r="P44" s="59">
        <f>VLOOKUP(B44,[2]Total!$A:$H,8,)</f>
        <v>5</v>
      </c>
      <c r="Q44" s="59">
        <f>VLOOKUP(B44,[2]Total!$A:$I,9,)</f>
        <v>2</v>
      </c>
      <c r="R44" s="59">
        <f>VLOOKUP(B44,[2]Total!$A:$J,10,)</f>
        <v>2</v>
      </c>
      <c r="S44" s="59">
        <f>VLOOKUP(B44,[2]Total!$A:$K,11,)</f>
        <v>2</v>
      </c>
      <c r="T44" s="59">
        <f>VLOOKUP(B44,[2]Total!$A:$L,12,)</f>
        <v>2</v>
      </c>
      <c r="U44" s="59">
        <f>VLOOKUP(B44,[2]Total!$A:$M,13,)</f>
        <v>2</v>
      </c>
      <c r="V44" s="59">
        <f>VLOOKUP(B44,[2]Total!$A:$N,14,)</f>
        <v>2</v>
      </c>
      <c r="W44" s="59">
        <f>VLOOKUP(B44,[2]Total!$A:$O,15,)</f>
        <v>2</v>
      </c>
      <c r="X44" s="59">
        <f>VLOOKUP(B44,[2]Total!$A:$P,16,)</f>
        <v>2</v>
      </c>
      <c r="Y44" s="59">
        <f>VLOOKUP(B44,[2]Total!$A:$Q,17,)</f>
        <v>2</v>
      </c>
      <c r="Z44" s="59">
        <f>VLOOKUP(B44,[2]Total!$A:$R,18,)</f>
        <v>2</v>
      </c>
      <c r="AA44" s="59">
        <f>VLOOKUP(B44,[2]Total!$A:$S,19,)</f>
        <v>2</v>
      </c>
      <c r="AB44" s="59">
        <f>VLOOKUP(B44,[2]Total!$A:$T,20,)</f>
        <v>2</v>
      </c>
    </row>
    <row r="45" spans="1:28" ht="140.25" hidden="1" x14ac:dyDescent="0.25">
      <c r="B45" s="53">
        <v>31</v>
      </c>
      <c r="C45" s="54" t="s">
        <v>159</v>
      </c>
      <c r="D45" s="55" t="s">
        <v>158</v>
      </c>
      <c r="E45" s="54" t="s">
        <v>160</v>
      </c>
      <c r="F45" s="40" t="e">
        <f t="shared" si="1"/>
        <v>#N/A</v>
      </c>
      <c r="G45" s="56">
        <v>0</v>
      </c>
      <c r="H45" s="57"/>
      <c r="I45" s="56">
        <v>0</v>
      </c>
      <c r="J45" s="58" t="e">
        <f t="shared" si="0"/>
        <v>#N/A</v>
      </c>
      <c r="K45" s="37">
        <v>0</v>
      </c>
      <c r="L45" s="59" t="e">
        <f>VLOOKUP(B45,[2]Total!$A:$D,4,)</f>
        <v>#N/A</v>
      </c>
      <c r="M45" s="59" t="e">
        <f>VLOOKUP(B45,[2]Total!$A:$E,5,)</f>
        <v>#N/A</v>
      </c>
      <c r="N45" s="59" t="e">
        <f>VLOOKUP(B45,[2]Total!$A:$F,6,)</f>
        <v>#N/A</v>
      </c>
      <c r="O45" s="59" t="e">
        <f>VLOOKUP(B45,[2]Total!$A:$G,7,)</f>
        <v>#N/A</v>
      </c>
      <c r="P45" s="59" t="e">
        <f>VLOOKUP(B45,[2]Total!$A:$H,8,)</f>
        <v>#N/A</v>
      </c>
      <c r="Q45" s="59" t="e">
        <f>VLOOKUP(B45,[2]Total!$A:$I,9,)</f>
        <v>#N/A</v>
      </c>
      <c r="R45" s="59" t="e">
        <f>VLOOKUP(B45,[2]Total!$A:$J,10,)</f>
        <v>#N/A</v>
      </c>
      <c r="S45" s="59" t="e">
        <f>VLOOKUP(B45,[2]Total!$A:$K,11,)</f>
        <v>#N/A</v>
      </c>
      <c r="T45" s="59" t="e">
        <f>VLOOKUP(B45,[2]Total!$A:$L,12,)</f>
        <v>#N/A</v>
      </c>
      <c r="U45" s="59" t="e">
        <f>VLOOKUP(B45,[2]Total!$A:$M,13,)</f>
        <v>#N/A</v>
      </c>
      <c r="V45" s="59" t="e">
        <f>VLOOKUP(B45,[2]Total!$A:$N,14,)</f>
        <v>#N/A</v>
      </c>
      <c r="W45" s="59" t="e">
        <f>VLOOKUP(B45,[2]Total!$A:$O,15,)</f>
        <v>#N/A</v>
      </c>
      <c r="X45" s="59" t="e">
        <f>VLOOKUP(B45,[2]Total!$A:$P,16,)</f>
        <v>#N/A</v>
      </c>
      <c r="Y45" s="59" t="e">
        <f>VLOOKUP(B45,[2]Total!$A:$Q,17,)</f>
        <v>#N/A</v>
      </c>
      <c r="Z45" s="59" t="e">
        <f>VLOOKUP(B45,[2]Total!$A:$R,18,)</f>
        <v>#N/A</v>
      </c>
      <c r="AA45" s="59" t="e">
        <f>VLOOKUP(B45,[2]Total!$A:$S,19,)</f>
        <v>#N/A</v>
      </c>
      <c r="AB45" s="59" t="e">
        <f>VLOOKUP(B45,[2]Total!$A:$T,20,)</f>
        <v>#N/A</v>
      </c>
    </row>
    <row r="46" spans="1:28" ht="140.25" hidden="1" x14ac:dyDescent="0.25">
      <c r="B46" s="53">
        <v>32</v>
      </c>
      <c r="C46" s="54" t="s">
        <v>161</v>
      </c>
      <c r="D46" s="55" t="s">
        <v>162</v>
      </c>
      <c r="E46" s="54" t="s">
        <v>163</v>
      </c>
      <c r="F46" s="40">
        <f t="shared" si="1"/>
        <v>0</v>
      </c>
      <c r="G46" s="56">
        <v>33370</v>
      </c>
      <c r="H46" s="57">
        <v>0.66556787533712902</v>
      </c>
      <c r="I46" s="56">
        <v>11625</v>
      </c>
      <c r="J46" s="58">
        <f t="shared" si="0"/>
        <v>0</v>
      </c>
      <c r="K46" s="37">
        <v>0</v>
      </c>
      <c r="L46" s="59">
        <f>VLOOKUP(B46,[2]Total!$A:$D,4,)</f>
        <v>0</v>
      </c>
      <c r="M46" s="59">
        <f>VLOOKUP(B46,[2]Total!$A:$E,5,)</f>
        <v>0</v>
      </c>
      <c r="N46" s="59">
        <f>VLOOKUP(B46,[2]Total!$A:$F,6,)</f>
        <v>0</v>
      </c>
      <c r="O46" s="59">
        <f>VLOOKUP(B46,[2]Total!$A:$G,7,)</f>
        <v>0</v>
      </c>
      <c r="P46" s="59">
        <f>VLOOKUP(B46,[2]Total!$A:$H,8,)</f>
        <v>0</v>
      </c>
      <c r="Q46" s="59">
        <f>VLOOKUP(B46,[2]Total!$A:$I,9,)</f>
        <v>0</v>
      </c>
      <c r="R46" s="59">
        <f>VLOOKUP(B46,[2]Total!$A:$J,10,)</f>
        <v>0</v>
      </c>
      <c r="S46" s="59">
        <f>VLOOKUP(B46,[2]Total!$A:$K,11,)</f>
        <v>0</v>
      </c>
      <c r="T46" s="59">
        <f>VLOOKUP(B46,[2]Total!$A:$L,12,)</f>
        <v>0</v>
      </c>
      <c r="U46" s="59">
        <f>VLOOKUP(B46,[2]Total!$A:$M,13,)</f>
        <v>0</v>
      </c>
      <c r="V46" s="59">
        <f>VLOOKUP(B46,[2]Total!$A:$N,14,)</f>
        <v>0</v>
      </c>
      <c r="W46" s="59">
        <f>VLOOKUP(B46,[2]Total!$A:$O,15,)</f>
        <v>0</v>
      </c>
      <c r="X46" s="59">
        <f>VLOOKUP(B46,[2]Total!$A:$P,16,)</f>
        <v>0</v>
      </c>
      <c r="Y46" s="59">
        <f>VLOOKUP(B46,[2]Total!$A:$Q,17,)</f>
        <v>0</v>
      </c>
      <c r="Z46" s="59">
        <f>VLOOKUP(B46,[2]Total!$A:$R,18,)</f>
        <v>0</v>
      </c>
      <c r="AA46" s="59">
        <f>VLOOKUP(B46,[2]Total!$A:$S,19,)</f>
        <v>0</v>
      </c>
      <c r="AB46" s="59">
        <f>VLOOKUP(B46,[2]Total!$A:$T,20,)</f>
        <v>0</v>
      </c>
    </row>
    <row r="47" spans="1:28" ht="76.5" x14ac:dyDescent="0.25">
      <c r="A47" s="38">
        <v>12</v>
      </c>
      <c r="B47" s="53">
        <v>33</v>
      </c>
      <c r="C47" s="54" t="s">
        <v>164</v>
      </c>
      <c r="D47" s="55" t="s">
        <v>165</v>
      </c>
      <c r="E47" s="54" t="s">
        <v>85</v>
      </c>
      <c r="F47" s="40">
        <f t="shared" si="1"/>
        <v>24</v>
      </c>
      <c r="G47" s="56">
        <v>29932</v>
      </c>
      <c r="H47" s="57">
        <v>0.69157590538554103</v>
      </c>
      <c r="I47" s="56">
        <v>9616.41</v>
      </c>
      <c r="J47" s="58">
        <f t="shared" si="0"/>
        <v>230793.84</v>
      </c>
      <c r="K47" s="37">
        <v>0</v>
      </c>
      <c r="L47" s="59">
        <f>VLOOKUP(B47,[2]Total!$A:$D,4,)</f>
        <v>3</v>
      </c>
      <c r="M47" s="59">
        <f>VLOOKUP(B47,[2]Total!$A:$E,5,)</f>
        <v>3</v>
      </c>
      <c r="N47" s="59">
        <f>VLOOKUP(B47,[2]Total!$A:$F,6,)</f>
        <v>2</v>
      </c>
      <c r="O47" s="59">
        <f>VLOOKUP(B47,[2]Total!$A:$G,7,)</f>
        <v>2</v>
      </c>
      <c r="P47" s="59">
        <f>VLOOKUP(B47,[2]Total!$A:$H,8,)</f>
        <v>2</v>
      </c>
      <c r="Q47" s="59">
        <f>VLOOKUP(B47,[2]Total!$A:$I,9,)</f>
        <v>1</v>
      </c>
      <c r="R47" s="59">
        <f>VLOOKUP(B47,[2]Total!$A:$J,10,)</f>
        <v>1</v>
      </c>
      <c r="S47" s="59">
        <f>VLOOKUP(B47,[2]Total!$A:$K,11,)</f>
        <v>1</v>
      </c>
      <c r="T47" s="59">
        <f>VLOOKUP(B47,[2]Total!$A:$L,12,)</f>
        <v>1</v>
      </c>
      <c r="U47" s="59">
        <f>VLOOKUP(B47,[2]Total!$A:$M,13,)</f>
        <v>1</v>
      </c>
      <c r="V47" s="59">
        <f>VLOOKUP(B47,[2]Total!$A:$N,14,)</f>
        <v>1</v>
      </c>
      <c r="W47" s="59">
        <f>VLOOKUP(B47,[2]Total!$A:$O,15,)</f>
        <v>1</v>
      </c>
      <c r="X47" s="59">
        <f>VLOOKUP(B47,[2]Total!$A:$P,16,)</f>
        <v>1</v>
      </c>
      <c r="Y47" s="59">
        <f>VLOOKUP(B47,[2]Total!$A:$Q,17,)</f>
        <v>1</v>
      </c>
      <c r="Z47" s="59">
        <f>VLOOKUP(B47,[2]Total!$A:$R,18,)</f>
        <v>1</v>
      </c>
      <c r="AA47" s="59">
        <f>VLOOKUP(B47,[2]Total!$A:$S,19,)</f>
        <v>1</v>
      </c>
      <c r="AB47" s="59">
        <f>VLOOKUP(B47,[2]Total!$A:$T,20,)</f>
        <v>1</v>
      </c>
    </row>
    <row r="48" spans="1:28" ht="76.5" hidden="1" x14ac:dyDescent="0.25">
      <c r="B48" s="53">
        <v>34</v>
      </c>
      <c r="C48" s="54" t="s">
        <v>166</v>
      </c>
      <c r="D48" s="55" t="s">
        <v>167</v>
      </c>
      <c r="E48" s="54" t="s">
        <v>168</v>
      </c>
      <c r="F48" s="40" t="e">
        <f t="shared" si="1"/>
        <v>#N/A</v>
      </c>
      <c r="G48" s="56">
        <v>0</v>
      </c>
      <c r="H48" s="57"/>
      <c r="I48" s="56">
        <v>0</v>
      </c>
      <c r="J48" s="58" t="e">
        <f t="shared" si="0"/>
        <v>#N/A</v>
      </c>
      <c r="K48" s="37">
        <v>0</v>
      </c>
      <c r="L48" s="59" t="e">
        <f>VLOOKUP(B48,[2]Total!$A:$D,4,)</f>
        <v>#N/A</v>
      </c>
      <c r="M48" s="59" t="e">
        <f>VLOOKUP(B48,[2]Total!$A:$E,5,)</f>
        <v>#N/A</v>
      </c>
      <c r="N48" s="59" t="e">
        <f>VLOOKUP(B48,[2]Total!$A:$F,6,)</f>
        <v>#N/A</v>
      </c>
      <c r="O48" s="59" t="e">
        <f>VLOOKUP(B48,[2]Total!$A:$G,7,)</f>
        <v>#N/A</v>
      </c>
      <c r="P48" s="59" t="e">
        <f>VLOOKUP(B48,[2]Total!$A:$H,8,)</f>
        <v>#N/A</v>
      </c>
      <c r="Q48" s="59" t="e">
        <f>VLOOKUP(B48,[2]Total!$A:$I,9,)</f>
        <v>#N/A</v>
      </c>
      <c r="R48" s="59" t="e">
        <f>VLOOKUP(B48,[2]Total!$A:$J,10,)</f>
        <v>#N/A</v>
      </c>
      <c r="S48" s="59" t="e">
        <f>VLOOKUP(B48,[2]Total!$A:$K,11,)</f>
        <v>#N/A</v>
      </c>
      <c r="T48" s="59" t="e">
        <f>VLOOKUP(B48,[2]Total!$A:$L,12,)</f>
        <v>#N/A</v>
      </c>
      <c r="U48" s="59" t="e">
        <f>VLOOKUP(B48,[2]Total!$A:$M,13,)</f>
        <v>#N/A</v>
      </c>
      <c r="V48" s="59" t="e">
        <f>VLOOKUP(B48,[2]Total!$A:$N,14,)</f>
        <v>#N/A</v>
      </c>
      <c r="W48" s="59" t="e">
        <f>VLOOKUP(B48,[2]Total!$A:$O,15,)</f>
        <v>#N/A</v>
      </c>
      <c r="X48" s="59" t="e">
        <f>VLOOKUP(B48,[2]Total!$A:$P,16,)</f>
        <v>#N/A</v>
      </c>
      <c r="Y48" s="59" t="e">
        <f>VLOOKUP(B48,[2]Total!$A:$Q,17,)</f>
        <v>#N/A</v>
      </c>
      <c r="Z48" s="59" t="e">
        <f>VLOOKUP(B48,[2]Total!$A:$R,18,)</f>
        <v>#N/A</v>
      </c>
      <c r="AA48" s="59" t="e">
        <f>VLOOKUP(B48,[2]Total!$A:$S,19,)</f>
        <v>#N/A</v>
      </c>
      <c r="AB48" s="59" t="e">
        <f>VLOOKUP(B48,[2]Total!$A:$T,20,)</f>
        <v>#N/A</v>
      </c>
    </row>
    <row r="49" spans="2:28" ht="76.5" hidden="1" x14ac:dyDescent="0.25">
      <c r="B49" s="53">
        <v>35</v>
      </c>
      <c r="C49" s="54" t="s">
        <v>169</v>
      </c>
      <c r="D49" s="55" t="s">
        <v>170</v>
      </c>
      <c r="E49" s="54" t="s">
        <v>171</v>
      </c>
      <c r="F49" s="40" t="e">
        <f t="shared" si="1"/>
        <v>#N/A</v>
      </c>
      <c r="G49" s="56">
        <v>0</v>
      </c>
      <c r="H49" s="57"/>
      <c r="I49" s="56">
        <v>0</v>
      </c>
      <c r="J49" s="58" t="e">
        <f t="shared" si="0"/>
        <v>#N/A</v>
      </c>
      <c r="K49" s="37">
        <v>0</v>
      </c>
      <c r="L49" s="59" t="e">
        <f>VLOOKUP(B49,[2]Total!$A:$D,4,)</f>
        <v>#N/A</v>
      </c>
      <c r="M49" s="59" t="e">
        <f>VLOOKUP(B49,[2]Total!$A:$E,5,)</f>
        <v>#N/A</v>
      </c>
      <c r="N49" s="59" t="e">
        <f>VLOOKUP(B49,[2]Total!$A:$F,6,)</f>
        <v>#N/A</v>
      </c>
      <c r="O49" s="59" t="e">
        <f>VLOOKUP(B49,[2]Total!$A:$G,7,)</f>
        <v>#N/A</v>
      </c>
      <c r="P49" s="59" t="e">
        <f>VLOOKUP(B49,[2]Total!$A:$H,8,)</f>
        <v>#N/A</v>
      </c>
      <c r="Q49" s="59" t="e">
        <f>VLOOKUP(B49,[2]Total!$A:$I,9,)</f>
        <v>#N/A</v>
      </c>
      <c r="R49" s="59" t="e">
        <f>VLOOKUP(B49,[2]Total!$A:$J,10,)</f>
        <v>#N/A</v>
      </c>
      <c r="S49" s="59" t="e">
        <f>VLOOKUP(B49,[2]Total!$A:$K,11,)</f>
        <v>#N/A</v>
      </c>
      <c r="T49" s="59" t="e">
        <f>VLOOKUP(B49,[2]Total!$A:$L,12,)</f>
        <v>#N/A</v>
      </c>
      <c r="U49" s="59" t="e">
        <f>VLOOKUP(B49,[2]Total!$A:$M,13,)</f>
        <v>#N/A</v>
      </c>
      <c r="V49" s="59" t="e">
        <f>VLOOKUP(B49,[2]Total!$A:$N,14,)</f>
        <v>#N/A</v>
      </c>
      <c r="W49" s="59" t="e">
        <f>VLOOKUP(B49,[2]Total!$A:$O,15,)</f>
        <v>#N/A</v>
      </c>
      <c r="X49" s="59" t="e">
        <f>VLOOKUP(B49,[2]Total!$A:$P,16,)</f>
        <v>#N/A</v>
      </c>
      <c r="Y49" s="59" t="e">
        <f>VLOOKUP(B49,[2]Total!$A:$Q,17,)</f>
        <v>#N/A</v>
      </c>
      <c r="Z49" s="59" t="e">
        <f>VLOOKUP(B49,[2]Total!$A:$R,18,)</f>
        <v>#N/A</v>
      </c>
      <c r="AA49" s="59" t="e">
        <f>VLOOKUP(B49,[2]Total!$A:$S,19,)</f>
        <v>#N/A</v>
      </c>
      <c r="AB49" s="59" t="e">
        <f>VLOOKUP(B49,[2]Total!$A:$T,20,)</f>
        <v>#N/A</v>
      </c>
    </row>
    <row r="50" spans="2:28" ht="76.5" hidden="1" x14ac:dyDescent="0.25">
      <c r="B50" s="53">
        <v>36</v>
      </c>
      <c r="C50" s="54" t="s">
        <v>172</v>
      </c>
      <c r="D50" s="55" t="s">
        <v>170</v>
      </c>
      <c r="E50" s="54" t="s">
        <v>147</v>
      </c>
      <c r="F50" s="40" t="e">
        <f t="shared" si="1"/>
        <v>#N/A</v>
      </c>
      <c r="G50" s="56">
        <v>0</v>
      </c>
      <c r="H50" s="57"/>
      <c r="I50" s="56">
        <v>0</v>
      </c>
      <c r="J50" s="58" t="e">
        <f t="shared" si="0"/>
        <v>#N/A</v>
      </c>
      <c r="K50" s="37">
        <v>0</v>
      </c>
      <c r="L50" s="59" t="e">
        <f>VLOOKUP(B50,[2]Total!$A:$D,4,)</f>
        <v>#N/A</v>
      </c>
      <c r="M50" s="59" t="e">
        <f>VLOOKUP(B50,[2]Total!$A:$E,5,)</f>
        <v>#N/A</v>
      </c>
      <c r="N50" s="59" t="e">
        <f>VLOOKUP(B50,[2]Total!$A:$F,6,)</f>
        <v>#N/A</v>
      </c>
      <c r="O50" s="59" t="e">
        <f>VLOOKUP(B50,[2]Total!$A:$G,7,)</f>
        <v>#N/A</v>
      </c>
      <c r="P50" s="59" t="e">
        <f>VLOOKUP(B50,[2]Total!$A:$H,8,)</f>
        <v>#N/A</v>
      </c>
      <c r="Q50" s="59" t="e">
        <f>VLOOKUP(B50,[2]Total!$A:$I,9,)</f>
        <v>#N/A</v>
      </c>
      <c r="R50" s="59" t="e">
        <f>VLOOKUP(B50,[2]Total!$A:$J,10,)</f>
        <v>#N/A</v>
      </c>
      <c r="S50" s="59" t="e">
        <f>VLOOKUP(B50,[2]Total!$A:$K,11,)</f>
        <v>#N/A</v>
      </c>
      <c r="T50" s="59" t="e">
        <f>VLOOKUP(B50,[2]Total!$A:$L,12,)</f>
        <v>#N/A</v>
      </c>
      <c r="U50" s="59" t="e">
        <f>VLOOKUP(B50,[2]Total!$A:$M,13,)</f>
        <v>#N/A</v>
      </c>
      <c r="V50" s="59" t="e">
        <f>VLOOKUP(B50,[2]Total!$A:$N,14,)</f>
        <v>#N/A</v>
      </c>
      <c r="W50" s="59" t="e">
        <f>VLOOKUP(B50,[2]Total!$A:$O,15,)</f>
        <v>#N/A</v>
      </c>
      <c r="X50" s="59" t="e">
        <f>VLOOKUP(B50,[2]Total!$A:$P,16,)</f>
        <v>#N/A</v>
      </c>
      <c r="Y50" s="59" t="e">
        <f>VLOOKUP(B50,[2]Total!$A:$Q,17,)</f>
        <v>#N/A</v>
      </c>
      <c r="Z50" s="59" t="e">
        <f>VLOOKUP(B50,[2]Total!$A:$R,18,)</f>
        <v>#N/A</v>
      </c>
      <c r="AA50" s="59" t="e">
        <f>VLOOKUP(B50,[2]Total!$A:$S,19,)</f>
        <v>#N/A</v>
      </c>
      <c r="AB50" s="59" t="e">
        <f>VLOOKUP(B50,[2]Total!$A:$T,20,)</f>
        <v>#N/A</v>
      </c>
    </row>
    <row r="51" spans="2:28" ht="114.75" hidden="1" x14ac:dyDescent="0.25">
      <c r="B51" s="53">
        <v>37</v>
      </c>
      <c r="C51" s="54" t="s">
        <v>173</v>
      </c>
      <c r="D51" s="55" t="s">
        <v>174</v>
      </c>
      <c r="E51" s="54" t="s">
        <v>175</v>
      </c>
      <c r="F51" s="40" t="e">
        <f t="shared" si="1"/>
        <v>#N/A</v>
      </c>
      <c r="G51" s="56">
        <v>0</v>
      </c>
      <c r="H51" s="57"/>
      <c r="I51" s="56">
        <v>0</v>
      </c>
      <c r="J51" s="58" t="e">
        <f t="shared" si="0"/>
        <v>#N/A</v>
      </c>
      <c r="K51" s="37">
        <v>0</v>
      </c>
      <c r="L51" s="59" t="e">
        <f>VLOOKUP(B51,[2]Total!$A:$D,4,)</f>
        <v>#N/A</v>
      </c>
      <c r="M51" s="59" t="e">
        <f>VLOOKUP(B51,[2]Total!$A:$E,5,)</f>
        <v>#N/A</v>
      </c>
      <c r="N51" s="59" t="e">
        <f>VLOOKUP(B51,[2]Total!$A:$F,6,)</f>
        <v>#N/A</v>
      </c>
      <c r="O51" s="59" t="e">
        <f>VLOOKUP(B51,[2]Total!$A:$G,7,)</f>
        <v>#N/A</v>
      </c>
      <c r="P51" s="59" t="e">
        <f>VLOOKUP(B51,[2]Total!$A:$H,8,)</f>
        <v>#N/A</v>
      </c>
      <c r="Q51" s="59" t="e">
        <f>VLOOKUP(B51,[2]Total!$A:$I,9,)</f>
        <v>#N/A</v>
      </c>
      <c r="R51" s="59" t="e">
        <f>VLOOKUP(B51,[2]Total!$A:$J,10,)</f>
        <v>#N/A</v>
      </c>
      <c r="S51" s="59" t="e">
        <f>VLOOKUP(B51,[2]Total!$A:$K,11,)</f>
        <v>#N/A</v>
      </c>
      <c r="T51" s="59" t="e">
        <f>VLOOKUP(B51,[2]Total!$A:$L,12,)</f>
        <v>#N/A</v>
      </c>
      <c r="U51" s="59" t="e">
        <f>VLOOKUP(B51,[2]Total!$A:$M,13,)</f>
        <v>#N/A</v>
      </c>
      <c r="V51" s="59" t="e">
        <f>VLOOKUP(B51,[2]Total!$A:$N,14,)</f>
        <v>#N/A</v>
      </c>
      <c r="W51" s="59" t="e">
        <f>VLOOKUP(B51,[2]Total!$A:$O,15,)</f>
        <v>#N/A</v>
      </c>
      <c r="X51" s="59" t="e">
        <f>VLOOKUP(B51,[2]Total!$A:$P,16,)</f>
        <v>#N/A</v>
      </c>
      <c r="Y51" s="59" t="e">
        <f>VLOOKUP(B51,[2]Total!$A:$Q,17,)</f>
        <v>#N/A</v>
      </c>
      <c r="Z51" s="59" t="e">
        <f>VLOOKUP(B51,[2]Total!$A:$R,18,)</f>
        <v>#N/A</v>
      </c>
      <c r="AA51" s="59" t="e">
        <f>VLOOKUP(B51,[2]Total!$A:$S,19,)</f>
        <v>#N/A</v>
      </c>
      <c r="AB51" s="59" t="e">
        <f>VLOOKUP(B51,[2]Total!$A:$T,20,)</f>
        <v>#N/A</v>
      </c>
    </row>
    <row r="52" spans="2:28" ht="114.75" hidden="1" x14ac:dyDescent="0.25">
      <c r="B52" s="53">
        <v>38</v>
      </c>
      <c r="C52" s="54" t="s">
        <v>176</v>
      </c>
      <c r="D52" s="55" t="s">
        <v>174</v>
      </c>
      <c r="E52" s="54" t="s">
        <v>177</v>
      </c>
      <c r="F52" s="40" t="e">
        <f t="shared" si="1"/>
        <v>#N/A</v>
      </c>
      <c r="G52" s="56">
        <v>0</v>
      </c>
      <c r="H52" s="57"/>
      <c r="I52" s="56">
        <v>0</v>
      </c>
      <c r="J52" s="58" t="e">
        <f t="shared" si="0"/>
        <v>#N/A</v>
      </c>
      <c r="K52" s="37">
        <v>0</v>
      </c>
      <c r="L52" s="59" t="e">
        <f>VLOOKUP(B52,[2]Total!$A:$D,4,)</f>
        <v>#N/A</v>
      </c>
      <c r="M52" s="59" t="e">
        <f>VLOOKUP(B52,[2]Total!$A:$E,5,)</f>
        <v>#N/A</v>
      </c>
      <c r="N52" s="59" t="e">
        <f>VLOOKUP(B52,[2]Total!$A:$F,6,)</f>
        <v>#N/A</v>
      </c>
      <c r="O52" s="59" t="e">
        <f>VLOOKUP(B52,[2]Total!$A:$G,7,)</f>
        <v>#N/A</v>
      </c>
      <c r="P52" s="59" t="e">
        <f>VLOOKUP(B52,[2]Total!$A:$H,8,)</f>
        <v>#N/A</v>
      </c>
      <c r="Q52" s="59" t="e">
        <f>VLOOKUP(B52,[2]Total!$A:$I,9,)</f>
        <v>#N/A</v>
      </c>
      <c r="R52" s="59" t="e">
        <f>VLOOKUP(B52,[2]Total!$A:$J,10,)</f>
        <v>#N/A</v>
      </c>
      <c r="S52" s="59" t="e">
        <f>VLOOKUP(B52,[2]Total!$A:$K,11,)</f>
        <v>#N/A</v>
      </c>
      <c r="T52" s="59" t="e">
        <f>VLOOKUP(B52,[2]Total!$A:$L,12,)</f>
        <v>#N/A</v>
      </c>
      <c r="U52" s="59" t="e">
        <f>VLOOKUP(B52,[2]Total!$A:$M,13,)</f>
        <v>#N/A</v>
      </c>
      <c r="V52" s="59" t="e">
        <f>VLOOKUP(B52,[2]Total!$A:$N,14,)</f>
        <v>#N/A</v>
      </c>
      <c r="W52" s="59" t="e">
        <f>VLOOKUP(B52,[2]Total!$A:$O,15,)</f>
        <v>#N/A</v>
      </c>
      <c r="X52" s="59" t="e">
        <f>VLOOKUP(B52,[2]Total!$A:$P,16,)</f>
        <v>#N/A</v>
      </c>
      <c r="Y52" s="59" t="e">
        <f>VLOOKUP(B52,[2]Total!$A:$Q,17,)</f>
        <v>#N/A</v>
      </c>
      <c r="Z52" s="59" t="e">
        <f>VLOOKUP(B52,[2]Total!$A:$R,18,)</f>
        <v>#N/A</v>
      </c>
      <c r="AA52" s="59" t="e">
        <f>VLOOKUP(B52,[2]Total!$A:$S,19,)</f>
        <v>#N/A</v>
      </c>
      <c r="AB52" s="59" t="e">
        <f>VLOOKUP(B52,[2]Total!$A:$T,20,)</f>
        <v>#N/A</v>
      </c>
    </row>
    <row r="53" spans="2:28" ht="76.5" hidden="1" x14ac:dyDescent="0.25">
      <c r="B53" s="53">
        <v>39</v>
      </c>
      <c r="C53" s="54" t="s">
        <v>178</v>
      </c>
      <c r="D53" s="55" t="s">
        <v>179</v>
      </c>
      <c r="E53" s="54" t="s">
        <v>147</v>
      </c>
      <c r="F53" s="40" t="e">
        <f t="shared" si="1"/>
        <v>#N/A</v>
      </c>
      <c r="G53" s="56">
        <v>0</v>
      </c>
      <c r="H53" s="57"/>
      <c r="I53" s="56">
        <v>0</v>
      </c>
      <c r="J53" s="58" t="e">
        <f t="shared" si="0"/>
        <v>#N/A</v>
      </c>
      <c r="K53" s="37">
        <v>0</v>
      </c>
      <c r="L53" s="59" t="e">
        <f>VLOOKUP(B53,[2]Total!$A:$D,4,)</f>
        <v>#N/A</v>
      </c>
      <c r="M53" s="59" t="e">
        <f>VLOOKUP(B53,[2]Total!$A:$E,5,)</f>
        <v>#N/A</v>
      </c>
      <c r="N53" s="59" t="e">
        <f>VLOOKUP(B53,[2]Total!$A:$F,6,)</f>
        <v>#N/A</v>
      </c>
      <c r="O53" s="59" t="e">
        <f>VLOOKUP(B53,[2]Total!$A:$G,7,)</f>
        <v>#N/A</v>
      </c>
      <c r="P53" s="59" t="e">
        <f>VLOOKUP(B53,[2]Total!$A:$H,8,)</f>
        <v>#N/A</v>
      </c>
      <c r="Q53" s="59" t="e">
        <f>VLOOKUP(B53,[2]Total!$A:$I,9,)</f>
        <v>#N/A</v>
      </c>
      <c r="R53" s="59" t="e">
        <f>VLOOKUP(B53,[2]Total!$A:$J,10,)</f>
        <v>#N/A</v>
      </c>
      <c r="S53" s="59" t="e">
        <f>VLOOKUP(B53,[2]Total!$A:$K,11,)</f>
        <v>#N/A</v>
      </c>
      <c r="T53" s="59" t="e">
        <f>VLOOKUP(B53,[2]Total!$A:$L,12,)</f>
        <v>#N/A</v>
      </c>
      <c r="U53" s="59" t="e">
        <f>VLOOKUP(B53,[2]Total!$A:$M,13,)</f>
        <v>#N/A</v>
      </c>
      <c r="V53" s="59" t="e">
        <f>VLOOKUP(B53,[2]Total!$A:$N,14,)</f>
        <v>#N/A</v>
      </c>
      <c r="W53" s="59" t="e">
        <f>VLOOKUP(B53,[2]Total!$A:$O,15,)</f>
        <v>#N/A</v>
      </c>
      <c r="X53" s="59" t="e">
        <f>VLOOKUP(B53,[2]Total!$A:$P,16,)</f>
        <v>#N/A</v>
      </c>
      <c r="Y53" s="59" t="e">
        <f>VLOOKUP(B53,[2]Total!$A:$Q,17,)</f>
        <v>#N/A</v>
      </c>
      <c r="Z53" s="59" t="e">
        <f>VLOOKUP(B53,[2]Total!$A:$R,18,)</f>
        <v>#N/A</v>
      </c>
      <c r="AA53" s="59" t="e">
        <f>VLOOKUP(B53,[2]Total!$A:$S,19,)</f>
        <v>#N/A</v>
      </c>
      <c r="AB53" s="59" t="e">
        <f>VLOOKUP(B53,[2]Total!$A:$T,20,)</f>
        <v>#N/A</v>
      </c>
    </row>
    <row r="54" spans="2:28" ht="76.5" hidden="1" x14ac:dyDescent="0.25">
      <c r="B54" s="53">
        <v>40</v>
      </c>
      <c r="C54" s="54" t="s">
        <v>180</v>
      </c>
      <c r="D54" s="55" t="s">
        <v>181</v>
      </c>
      <c r="E54" s="54" t="s">
        <v>122</v>
      </c>
      <c r="F54" s="40" t="e">
        <f t="shared" si="1"/>
        <v>#N/A</v>
      </c>
      <c r="G54" s="56">
        <v>0</v>
      </c>
      <c r="H54" s="57"/>
      <c r="I54" s="56">
        <v>0</v>
      </c>
      <c r="J54" s="58" t="e">
        <f t="shared" si="0"/>
        <v>#N/A</v>
      </c>
      <c r="K54" s="37">
        <v>0</v>
      </c>
      <c r="L54" s="59" t="e">
        <f>VLOOKUP(B54,[2]Total!$A:$D,4,)</f>
        <v>#N/A</v>
      </c>
      <c r="M54" s="59" t="e">
        <f>VLOOKUP(B54,[2]Total!$A:$E,5,)</f>
        <v>#N/A</v>
      </c>
      <c r="N54" s="59" t="e">
        <f>VLOOKUP(B54,[2]Total!$A:$F,6,)</f>
        <v>#N/A</v>
      </c>
      <c r="O54" s="59" t="e">
        <f>VLOOKUP(B54,[2]Total!$A:$G,7,)</f>
        <v>#N/A</v>
      </c>
      <c r="P54" s="59" t="e">
        <f>VLOOKUP(B54,[2]Total!$A:$H,8,)</f>
        <v>#N/A</v>
      </c>
      <c r="Q54" s="59" t="e">
        <f>VLOOKUP(B54,[2]Total!$A:$I,9,)</f>
        <v>#N/A</v>
      </c>
      <c r="R54" s="59" t="e">
        <f>VLOOKUP(B54,[2]Total!$A:$J,10,)</f>
        <v>#N/A</v>
      </c>
      <c r="S54" s="59" t="e">
        <f>VLOOKUP(B54,[2]Total!$A:$K,11,)</f>
        <v>#N/A</v>
      </c>
      <c r="T54" s="59" t="e">
        <f>VLOOKUP(B54,[2]Total!$A:$L,12,)</f>
        <v>#N/A</v>
      </c>
      <c r="U54" s="59" t="e">
        <f>VLOOKUP(B54,[2]Total!$A:$M,13,)</f>
        <v>#N/A</v>
      </c>
      <c r="V54" s="59" t="e">
        <f>VLOOKUP(B54,[2]Total!$A:$N,14,)</f>
        <v>#N/A</v>
      </c>
      <c r="W54" s="59" t="e">
        <f>VLOOKUP(B54,[2]Total!$A:$O,15,)</f>
        <v>#N/A</v>
      </c>
      <c r="X54" s="59" t="e">
        <f>VLOOKUP(B54,[2]Total!$A:$P,16,)</f>
        <v>#N/A</v>
      </c>
      <c r="Y54" s="59" t="e">
        <f>VLOOKUP(B54,[2]Total!$A:$Q,17,)</f>
        <v>#N/A</v>
      </c>
      <c r="Z54" s="59" t="e">
        <f>VLOOKUP(B54,[2]Total!$A:$R,18,)</f>
        <v>#N/A</v>
      </c>
      <c r="AA54" s="59" t="e">
        <f>VLOOKUP(B54,[2]Total!$A:$S,19,)</f>
        <v>#N/A</v>
      </c>
      <c r="AB54" s="59" t="e">
        <f>VLOOKUP(B54,[2]Total!$A:$T,20,)</f>
        <v>#N/A</v>
      </c>
    </row>
    <row r="55" spans="2:28" ht="102" hidden="1" x14ac:dyDescent="0.25">
      <c r="B55" s="53">
        <v>41</v>
      </c>
      <c r="C55" s="54" t="s">
        <v>182</v>
      </c>
      <c r="D55" s="55" t="s">
        <v>183</v>
      </c>
      <c r="E55" s="54" t="s">
        <v>184</v>
      </c>
      <c r="F55" s="40" t="e">
        <f t="shared" si="1"/>
        <v>#N/A</v>
      </c>
      <c r="G55" s="56">
        <v>0</v>
      </c>
      <c r="H55" s="57"/>
      <c r="I55" s="56">
        <v>0</v>
      </c>
      <c r="J55" s="58" t="e">
        <f t="shared" si="0"/>
        <v>#N/A</v>
      </c>
      <c r="K55" s="37">
        <v>0</v>
      </c>
      <c r="L55" s="59" t="e">
        <f>VLOOKUP(B55,[2]Total!$A:$D,4,)</f>
        <v>#N/A</v>
      </c>
      <c r="M55" s="59" t="e">
        <f>VLOOKUP(B55,[2]Total!$A:$E,5,)</f>
        <v>#N/A</v>
      </c>
      <c r="N55" s="59" t="e">
        <f>VLOOKUP(B55,[2]Total!$A:$F,6,)</f>
        <v>#N/A</v>
      </c>
      <c r="O55" s="59" t="e">
        <f>VLOOKUP(B55,[2]Total!$A:$G,7,)</f>
        <v>#N/A</v>
      </c>
      <c r="P55" s="59" t="e">
        <f>VLOOKUP(B55,[2]Total!$A:$H,8,)</f>
        <v>#N/A</v>
      </c>
      <c r="Q55" s="59" t="e">
        <f>VLOOKUP(B55,[2]Total!$A:$I,9,)</f>
        <v>#N/A</v>
      </c>
      <c r="R55" s="59" t="e">
        <f>VLOOKUP(B55,[2]Total!$A:$J,10,)</f>
        <v>#N/A</v>
      </c>
      <c r="S55" s="59" t="e">
        <f>VLOOKUP(B55,[2]Total!$A:$K,11,)</f>
        <v>#N/A</v>
      </c>
      <c r="T55" s="59" t="e">
        <f>VLOOKUP(B55,[2]Total!$A:$L,12,)</f>
        <v>#N/A</v>
      </c>
      <c r="U55" s="59" t="e">
        <f>VLOOKUP(B55,[2]Total!$A:$M,13,)</f>
        <v>#N/A</v>
      </c>
      <c r="V55" s="59" t="e">
        <f>VLOOKUP(B55,[2]Total!$A:$N,14,)</f>
        <v>#N/A</v>
      </c>
      <c r="W55" s="59" t="e">
        <f>VLOOKUP(B55,[2]Total!$A:$O,15,)</f>
        <v>#N/A</v>
      </c>
      <c r="X55" s="59" t="e">
        <f>VLOOKUP(B55,[2]Total!$A:$P,16,)</f>
        <v>#N/A</v>
      </c>
      <c r="Y55" s="59" t="e">
        <f>VLOOKUP(B55,[2]Total!$A:$Q,17,)</f>
        <v>#N/A</v>
      </c>
      <c r="Z55" s="59" t="e">
        <f>VLOOKUP(B55,[2]Total!$A:$R,18,)</f>
        <v>#N/A</v>
      </c>
      <c r="AA55" s="59" t="e">
        <f>VLOOKUP(B55,[2]Total!$A:$S,19,)</f>
        <v>#N/A</v>
      </c>
      <c r="AB55" s="59" t="e">
        <f>VLOOKUP(B55,[2]Total!$A:$T,20,)</f>
        <v>#N/A</v>
      </c>
    </row>
    <row r="56" spans="2:28" ht="63.75" hidden="1" x14ac:dyDescent="0.25">
      <c r="B56" s="53">
        <v>42</v>
      </c>
      <c r="C56" s="54" t="s">
        <v>185</v>
      </c>
      <c r="D56" s="55" t="s">
        <v>186</v>
      </c>
      <c r="E56" s="54" t="s">
        <v>187</v>
      </c>
      <c r="F56" s="40" t="e">
        <f t="shared" si="1"/>
        <v>#N/A</v>
      </c>
      <c r="G56" s="56">
        <v>0</v>
      </c>
      <c r="H56" s="57"/>
      <c r="I56" s="56">
        <v>0</v>
      </c>
      <c r="J56" s="58" t="e">
        <f t="shared" si="0"/>
        <v>#N/A</v>
      </c>
      <c r="K56" s="37">
        <v>0</v>
      </c>
      <c r="L56" s="59" t="e">
        <f>VLOOKUP(B56,[2]Total!$A:$D,4,)</f>
        <v>#N/A</v>
      </c>
      <c r="M56" s="59" t="e">
        <f>VLOOKUP(B56,[2]Total!$A:$E,5,)</f>
        <v>#N/A</v>
      </c>
      <c r="N56" s="59" t="e">
        <f>VLOOKUP(B56,[2]Total!$A:$F,6,)</f>
        <v>#N/A</v>
      </c>
      <c r="O56" s="59" t="e">
        <f>VLOOKUP(B56,[2]Total!$A:$G,7,)</f>
        <v>#N/A</v>
      </c>
      <c r="P56" s="59" t="e">
        <f>VLOOKUP(B56,[2]Total!$A:$H,8,)</f>
        <v>#N/A</v>
      </c>
      <c r="Q56" s="59" t="e">
        <f>VLOOKUP(B56,[2]Total!$A:$I,9,)</f>
        <v>#N/A</v>
      </c>
      <c r="R56" s="59" t="e">
        <f>VLOOKUP(B56,[2]Total!$A:$J,10,)</f>
        <v>#N/A</v>
      </c>
      <c r="S56" s="59" t="e">
        <f>VLOOKUP(B56,[2]Total!$A:$K,11,)</f>
        <v>#N/A</v>
      </c>
      <c r="T56" s="59" t="e">
        <f>VLOOKUP(B56,[2]Total!$A:$L,12,)</f>
        <v>#N/A</v>
      </c>
      <c r="U56" s="59" t="e">
        <f>VLOOKUP(B56,[2]Total!$A:$M,13,)</f>
        <v>#N/A</v>
      </c>
      <c r="V56" s="59" t="e">
        <f>VLOOKUP(B56,[2]Total!$A:$N,14,)</f>
        <v>#N/A</v>
      </c>
      <c r="W56" s="59" t="e">
        <f>VLOOKUP(B56,[2]Total!$A:$O,15,)</f>
        <v>#N/A</v>
      </c>
      <c r="X56" s="59" t="e">
        <f>VLOOKUP(B56,[2]Total!$A:$P,16,)</f>
        <v>#N/A</v>
      </c>
      <c r="Y56" s="59" t="e">
        <f>VLOOKUP(B56,[2]Total!$A:$Q,17,)</f>
        <v>#N/A</v>
      </c>
      <c r="Z56" s="59" t="e">
        <f>VLOOKUP(B56,[2]Total!$A:$R,18,)</f>
        <v>#N/A</v>
      </c>
      <c r="AA56" s="59" t="e">
        <f>VLOOKUP(B56,[2]Total!$A:$S,19,)</f>
        <v>#N/A</v>
      </c>
      <c r="AB56" s="59" t="e">
        <f>VLOOKUP(B56,[2]Total!$A:$T,20,)</f>
        <v>#N/A</v>
      </c>
    </row>
    <row r="57" spans="2:28" ht="76.5" hidden="1" x14ac:dyDescent="0.25">
      <c r="B57" s="53">
        <v>43</v>
      </c>
      <c r="C57" s="54" t="s">
        <v>188</v>
      </c>
      <c r="D57" s="55" t="s">
        <v>189</v>
      </c>
      <c r="E57" s="54" t="s">
        <v>190</v>
      </c>
      <c r="F57" s="40" t="e">
        <f t="shared" si="1"/>
        <v>#N/A</v>
      </c>
      <c r="G57" s="56">
        <v>0</v>
      </c>
      <c r="H57" s="57"/>
      <c r="I57" s="56">
        <v>0</v>
      </c>
      <c r="J57" s="58" t="e">
        <f t="shared" si="0"/>
        <v>#N/A</v>
      </c>
      <c r="K57" s="37">
        <v>0</v>
      </c>
      <c r="L57" s="59" t="e">
        <f>VLOOKUP(B57,[2]Total!$A:$D,4,)</f>
        <v>#N/A</v>
      </c>
      <c r="M57" s="59" t="e">
        <f>VLOOKUP(B57,[2]Total!$A:$E,5,)</f>
        <v>#N/A</v>
      </c>
      <c r="N57" s="59" t="e">
        <f>VLOOKUP(B57,[2]Total!$A:$F,6,)</f>
        <v>#N/A</v>
      </c>
      <c r="O57" s="59" t="e">
        <f>VLOOKUP(B57,[2]Total!$A:$G,7,)</f>
        <v>#N/A</v>
      </c>
      <c r="P57" s="59" t="e">
        <f>VLOOKUP(B57,[2]Total!$A:$H,8,)</f>
        <v>#N/A</v>
      </c>
      <c r="Q57" s="59" t="e">
        <f>VLOOKUP(B57,[2]Total!$A:$I,9,)</f>
        <v>#N/A</v>
      </c>
      <c r="R57" s="59" t="e">
        <f>VLOOKUP(B57,[2]Total!$A:$J,10,)</f>
        <v>#N/A</v>
      </c>
      <c r="S57" s="59" t="e">
        <f>VLOOKUP(B57,[2]Total!$A:$K,11,)</f>
        <v>#N/A</v>
      </c>
      <c r="T57" s="59" t="e">
        <f>VLOOKUP(B57,[2]Total!$A:$L,12,)</f>
        <v>#N/A</v>
      </c>
      <c r="U57" s="59" t="e">
        <f>VLOOKUP(B57,[2]Total!$A:$M,13,)</f>
        <v>#N/A</v>
      </c>
      <c r="V57" s="59" t="e">
        <f>VLOOKUP(B57,[2]Total!$A:$N,14,)</f>
        <v>#N/A</v>
      </c>
      <c r="W57" s="59" t="e">
        <f>VLOOKUP(B57,[2]Total!$A:$O,15,)</f>
        <v>#N/A</v>
      </c>
      <c r="X57" s="59" t="e">
        <f>VLOOKUP(B57,[2]Total!$A:$P,16,)</f>
        <v>#N/A</v>
      </c>
      <c r="Y57" s="59" t="e">
        <f>VLOOKUP(B57,[2]Total!$A:$Q,17,)</f>
        <v>#N/A</v>
      </c>
      <c r="Z57" s="59" t="e">
        <f>VLOOKUP(B57,[2]Total!$A:$R,18,)</f>
        <v>#N/A</v>
      </c>
      <c r="AA57" s="59" t="e">
        <f>VLOOKUP(B57,[2]Total!$A:$S,19,)</f>
        <v>#N/A</v>
      </c>
      <c r="AB57" s="59" t="e">
        <f>VLOOKUP(B57,[2]Total!$A:$T,20,)</f>
        <v>#N/A</v>
      </c>
    </row>
    <row r="58" spans="2:28" ht="76.5" hidden="1" x14ac:dyDescent="0.25">
      <c r="B58" s="53">
        <v>44</v>
      </c>
      <c r="C58" s="54" t="s">
        <v>191</v>
      </c>
      <c r="D58" s="55" t="s">
        <v>192</v>
      </c>
      <c r="E58" s="54" t="s">
        <v>85</v>
      </c>
      <c r="F58" s="40" t="e">
        <f t="shared" si="1"/>
        <v>#N/A</v>
      </c>
      <c r="G58" s="56">
        <v>0</v>
      </c>
      <c r="H58" s="57"/>
      <c r="I58" s="56">
        <v>0</v>
      </c>
      <c r="J58" s="58" t="e">
        <f t="shared" si="0"/>
        <v>#N/A</v>
      </c>
      <c r="K58" s="37">
        <v>0</v>
      </c>
      <c r="L58" s="59" t="e">
        <f>VLOOKUP(B58,[2]Total!$A:$D,4,)</f>
        <v>#N/A</v>
      </c>
      <c r="M58" s="59" t="e">
        <f>VLOOKUP(B58,[2]Total!$A:$E,5,)</f>
        <v>#N/A</v>
      </c>
      <c r="N58" s="59" t="e">
        <f>VLOOKUP(B58,[2]Total!$A:$F,6,)</f>
        <v>#N/A</v>
      </c>
      <c r="O58" s="59" t="e">
        <f>VLOOKUP(B58,[2]Total!$A:$G,7,)</f>
        <v>#N/A</v>
      </c>
      <c r="P58" s="59" t="e">
        <f>VLOOKUP(B58,[2]Total!$A:$H,8,)</f>
        <v>#N/A</v>
      </c>
      <c r="Q58" s="59" t="e">
        <f>VLOOKUP(B58,[2]Total!$A:$I,9,)</f>
        <v>#N/A</v>
      </c>
      <c r="R58" s="59" t="e">
        <f>VLOOKUP(B58,[2]Total!$A:$J,10,)</f>
        <v>#N/A</v>
      </c>
      <c r="S58" s="59" t="e">
        <f>VLOOKUP(B58,[2]Total!$A:$K,11,)</f>
        <v>#N/A</v>
      </c>
      <c r="T58" s="59" t="e">
        <f>VLOOKUP(B58,[2]Total!$A:$L,12,)</f>
        <v>#N/A</v>
      </c>
      <c r="U58" s="59" t="e">
        <f>VLOOKUP(B58,[2]Total!$A:$M,13,)</f>
        <v>#N/A</v>
      </c>
      <c r="V58" s="59" t="e">
        <f>VLOOKUP(B58,[2]Total!$A:$N,14,)</f>
        <v>#N/A</v>
      </c>
      <c r="W58" s="59" t="e">
        <f>VLOOKUP(B58,[2]Total!$A:$O,15,)</f>
        <v>#N/A</v>
      </c>
      <c r="X58" s="59" t="e">
        <f>VLOOKUP(B58,[2]Total!$A:$P,16,)</f>
        <v>#N/A</v>
      </c>
      <c r="Y58" s="59" t="e">
        <f>VLOOKUP(B58,[2]Total!$A:$Q,17,)</f>
        <v>#N/A</v>
      </c>
      <c r="Z58" s="59" t="e">
        <f>VLOOKUP(B58,[2]Total!$A:$R,18,)</f>
        <v>#N/A</v>
      </c>
      <c r="AA58" s="59" t="e">
        <f>VLOOKUP(B58,[2]Total!$A:$S,19,)</f>
        <v>#N/A</v>
      </c>
      <c r="AB58" s="59" t="e">
        <f>VLOOKUP(B58,[2]Total!$A:$T,20,)</f>
        <v>#N/A</v>
      </c>
    </row>
    <row r="59" spans="2:28" ht="76.5" hidden="1" x14ac:dyDescent="0.25">
      <c r="B59" s="53">
        <v>45</v>
      </c>
      <c r="C59" s="54" t="s">
        <v>193</v>
      </c>
      <c r="D59" s="60" t="s">
        <v>194</v>
      </c>
      <c r="E59" s="54" t="s">
        <v>147</v>
      </c>
      <c r="F59" s="40" t="e">
        <f t="shared" si="1"/>
        <v>#N/A</v>
      </c>
      <c r="G59" s="56">
        <v>0</v>
      </c>
      <c r="H59" s="57"/>
      <c r="I59" s="56">
        <v>0</v>
      </c>
      <c r="J59" s="58" t="e">
        <f t="shared" si="0"/>
        <v>#N/A</v>
      </c>
      <c r="K59" s="37">
        <v>0</v>
      </c>
      <c r="L59" s="59" t="e">
        <f>VLOOKUP(B59,[2]Total!$A:$D,4,)</f>
        <v>#N/A</v>
      </c>
      <c r="M59" s="59" t="e">
        <f>VLOOKUP(B59,[2]Total!$A:$E,5,)</f>
        <v>#N/A</v>
      </c>
      <c r="N59" s="59" t="e">
        <f>VLOOKUP(B59,[2]Total!$A:$F,6,)</f>
        <v>#N/A</v>
      </c>
      <c r="O59" s="59" t="e">
        <f>VLOOKUP(B59,[2]Total!$A:$G,7,)</f>
        <v>#N/A</v>
      </c>
      <c r="P59" s="59" t="e">
        <f>VLOOKUP(B59,[2]Total!$A:$H,8,)</f>
        <v>#N/A</v>
      </c>
      <c r="Q59" s="59" t="e">
        <f>VLOOKUP(B59,[2]Total!$A:$I,9,)</f>
        <v>#N/A</v>
      </c>
      <c r="R59" s="59" t="e">
        <f>VLOOKUP(B59,[2]Total!$A:$J,10,)</f>
        <v>#N/A</v>
      </c>
      <c r="S59" s="59" t="e">
        <f>VLOOKUP(B59,[2]Total!$A:$K,11,)</f>
        <v>#N/A</v>
      </c>
      <c r="T59" s="59" t="e">
        <f>VLOOKUP(B59,[2]Total!$A:$L,12,)</f>
        <v>#N/A</v>
      </c>
      <c r="U59" s="59" t="e">
        <f>VLOOKUP(B59,[2]Total!$A:$M,13,)</f>
        <v>#N/A</v>
      </c>
      <c r="V59" s="59" t="e">
        <f>VLOOKUP(B59,[2]Total!$A:$N,14,)</f>
        <v>#N/A</v>
      </c>
      <c r="W59" s="59" t="e">
        <f>VLOOKUP(B59,[2]Total!$A:$O,15,)</f>
        <v>#N/A</v>
      </c>
      <c r="X59" s="59" t="e">
        <f>VLOOKUP(B59,[2]Total!$A:$P,16,)</f>
        <v>#N/A</v>
      </c>
      <c r="Y59" s="59" t="e">
        <f>VLOOKUP(B59,[2]Total!$A:$Q,17,)</f>
        <v>#N/A</v>
      </c>
      <c r="Z59" s="59" t="e">
        <f>VLOOKUP(B59,[2]Total!$A:$R,18,)</f>
        <v>#N/A</v>
      </c>
      <c r="AA59" s="59" t="e">
        <f>VLOOKUP(B59,[2]Total!$A:$S,19,)</f>
        <v>#N/A</v>
      </c>
      <c r="AB59" s="59" t="e">
        <f>VLOOKUP(B59,[2]Total!$A:$T,20,)</f>
        <v>#N/A</v>
      </c>
    </row>
    <row r="60" spans="2:28" ht="76.5" hidden="1" x14ac:dyDescent="0.25">
      <c r="B60" s="53">
        <v>46</v>
      </c>
      <c r="C60" s="54" t="s">
        <v>195</v>
      </c>
      <c r="D60" s="55" t="s">
        <v>196</v>
      </c>
      <c r="E60" s="54" t="s">
        <v>85</v>
      </c>
      <c r="F60" s="40" t="e">
        <f t="shared" si="1"/>
        <v>#N/A</v>
      </c>
      <c r="G60" s="56">
        <v>0</v>
      </c>
      <c r="H60" s="57"/>
      <c r="I60" s="56">
        <v>0</v>
      </c>
      <c r="J60" s="58" t="e">
        <f t="shared" si="0"/>
        <v>#N/A</v>
      </c>
      <c r="K60" s="37">
        <v>0</v>
      </c>
      <c r="L60" s="59" t="e">
        <f>VLOOKUP(B60,[2]Total!$A:$D,4,)</f>
        <v>#N/A</v>
      </c>
      <c r="M60" s="59" t="e">
        <f>VLOOKUP(B60,[2]Total!$A:$E,5,)</f>
        <v>#N/A</v>
      </c>
      <c r="N60" s="59" t="e">
        <f>VLOOKUP(B60,[2]Total!$A:$F,6,)</f>
        <v>#N/A</v>
      </c>
      <c r="O60" s="59" t="e">
        <f>VLOOKUP(B60,[2]Total!$A:$G,7,)</f>
        <v>#N/A</v>
      </c>
      <c r="P60" s="59" t="e">
        <f>VLOOKUP(B60,[2]Total!$A:$H,8,)</f>
        <v>#N/A</v>
      </c>
      <c r="Q60" s="59" t="e">
        <f>VLOOKUP(B60,[2]Total!$A:$I,9,)</f>
        <v>#N/A</v>
      </c>
      <c r="R60" s="59" t="e">
        <f>VLOOKUP(B60,[2]Total!$A:$J,10,)</f>
        <v>#N/A</v>
      </c>
      <c r="S60" s="59" t="e">
        <f>VLOOKUP(B60,[2]Total!$A:$K,11,)</f>
        <v>#N/A</v>
      </c>
      <c r="T60" s="59" t="e">
        <f>VLOOKUP(B60,[2]Total!$A:$L,12,)</f>
        <v>#N/A</v>
      </c>
      <c r="U60" s="59" t="e">
        <f>VLOOKUP(B60,[2]Total!$A:$M,13,)</f>
        <v>#N/A</v>
      </c>
      <c r="V60" s="59" t="e">
        <f>VLOOKUP(B60,[2]Total!$A:$N,14,)</f>
        <v>#N/A</v>
      </c>
      <c r="W60" s="59" t="e">
        <f>VLOOKUP(B60,[2]Total!$A:$O,15,)</f>
        <v>#N/A</v>
      </c>
      <c r="X60" s="59" t="e">
        <f>VLOOKUP(B60,[2]Total!$A:$P,16,)</f>
        <v>#N/A</v>
      </c>
      <c r="Y60" s="59" t="e">
        <f>VLOOKUP(B60,[2]Total!$A:$Q,17,)</f>
        <v>#N/A</v>
      </c>
      <c r="Z60" s="59" t="e">
        <f>VLOOKUP(B60,[2]Total!$A:$R,18,)</f>
        <v>#N/A</v>
      </c>
      <c r="AA60" s="59" t="e">
        <f>VLOOKUP(B60,[2]Total!$A:$S,19,)</f>
        <v>#N/A</v>
      </c>
      <c r="AB60" s="59" t="e">
        <f>VLOOKUP(B60,[2]Total!$A:$T,20,)</f>
        <v>#N/A</v>
      </c>
    </row>
    <row r="61" spans="2:28" ht="76.5" hidden="1" x14ac:dyDescent="0.25">
      <c r="B61" s="53">
        <v>47</v>
      </c>
      <c r="C61" s="54" t="s">
        <v>197</v>
      </c>
      <c r="D61" s="55" t="s">
        <v>198</v>
      </c>
      <c r="E61" s="54" t="s">
        <v>147</v>
      </c>
      <c r="F61" s="40" t="e">
        <f t="shared" si="1"/>
        <v>#N/A</v>
      </c>
      <c r="G61" s="56">
        <v>0</v>
      </c>
      <c r="H61" s="57"/>
      <c r="I61" s="56">
        <v>0</v>
      </c>
      <c r="J61" s="58" t="e">
        <f t="shared" si="0"/>
        <v>#N/A</v>
      </c>
      <c r="K61" s="37">
        <v>0</v>
      </c>
      <c r="L61" s="59" t="e">
        <f>VLOOKUP(B61,[2]Total!$A:$D,4,)</f>
        <v>#N/A</v>
      </c>
      <c r="M61" s="59" t="e">
        <f>VLOOKUP(B61,[2]Total!$A:$E,5,)</f>
        <v>#N/A</v>
      </c>
      <c r="N61" s="59" t="e">
        <f>VLOOKUP(B61,[2]Total!$A:$F,6,)</f>
        <v>#N/A</v>
      </c>
      <c r="O61" s="59" t="e">
        <f>VLOOKUP(B61,[2]Total!$A:$G,7,)</f>
        <v>#N/A</v>
      </c>
      <c r="P61" s="59" t="e">
        <f>VLOOKUP(B61,[2]Total!$A:$H,8,)</f>
        <v>#N/A</v>
      </c>
      <c r="Q61" s="59" t="e">
        <f>VLOOKUP(B61,[2]Total!$A:$I,9,)</f>
        <v>#N/A</v>
      </c>
      <c r="R61" s="59" t="e">
        <f>VLOOKUP(B61,[2]Total!$A:$J,10,)</f>
        <v>#N/A</v>
      </c>
      <c r="S61" s="59" t="e">
        <f>VLOOKUP(B61,[2]Total!$A:$K,11,)</f>
        <v>#N/A</v>
      </c>
      <c r="T61" s="59" t="e">
        <f>VLOOKUP(B61,[2]Total!$A:$L,12,)</f>
        <v>#N/A</v>
      </c>
      <c r="U61" s="59" t="e">
        <f>VLOOKUP(B61,[2]Total!$A:$M,13,)</f>
        <v>#N/A</v>
      </c>
      <c r="V61" s="59" t="e">
        <f>VLOOKUP(B61,[2]Total!$A:$N,14,)</f>
        <v>#N/A</v>
      </c>
      <c r="W61" s="59" t="e">
        <f>VLOOKUP(B61,[2]Total!$A:$O,15,)</f>
        <v>#N/A</v>
      </c>
      <c r="X61" s="59" t="e">
        <f>VLOOKUP(B61,[2]Total!$A:$P,16,)</f>
        <v>#N/A</v>
      </c>
      <c r="Y61" s="59" t="e">
        <f>VLOOKUP(B61,[2]Total!$A:$Q,17,)</f>
        <v>#N/A</v>
      </c>
      <c r="Z61" s="59" t="e">
        <f>VLOOKUP(B61,[2]Total!$A:$R,18,)</f>
        <v>#N/A</v>
      </c>
      <c r="AA61" s="59" t="e">
        <f>VLOOKUP(B61,[2]Total!$A:$S,19,)</f>
        <v>#N/A</v>
      </c>
      <c r="AB61" s="59" t="e">
        <f>VLOOKUP(B61,[2]Total!$A:$T,20,)</f>
        <v>#N/A</v>
      </c>
    </row>
    <row r="62" spans="2:28" ht="114.75" hidden="1" x14ac:dyDescent="0.25">
      <c r="B62" s="53">
        <v>48</v>
      </c>
      <c r="C62" s="54" t="s">
        <v>199</v>
      </c>
      <c r="D62" s="55" t="s">
        <v>200</v>
      </c>
      <c r="E62" s="54" t="s">
        <v>85</v>
      </c>
      <c r="F62" s="40" t="e">
        <f t="shared" si="1"/>
        <v>#N/A</v>
      </c>
      <c r="G62" s="56">
        <v>0</v>
      </c>
      <c r="H62" s="57"/>
      <c r="I62" s="56">
        <v>0</v>
      </c>
      <c r="J62" s="58" t="e">
        <f t="shared" si="0"/>
        <v>#N/A</v>
      </c>
      <c r="K62" s="37">
        <v>0</v>
      </c>
      <c r="L62" s="59" t="e">
        <f>VLOOKUP(B62,[2]Total!$A:$D,4,)</f>
        <v>#N/A</v>
      </c>
      <c r="M62" s="59" t="e">
        <f>VLOOKUP(B62,[2]Total!$A:$E,5,)</f>
        <v>#N/A</v>
      </c>
      <c r="N62" s="59" t="e">
        <f>VLOOKUP(B62,[2]Total!$A:$F,6,)</f>
        <v>#N/A</v>
      </c>
      <c r="O62" s="59" t="e">
        <f>VLOOKUP(B62,[2]Total!$A:$G,7,)</f>
        <v>#N/A</v>
      </c>
      <c r="P62" s="59" t="e">
        <f>VLOOKUP(B62,[2]Total!$A:$H,8,)</f>
        <v>#N/A</v>
      </c>
      <c r="Q62" s="59" t="e">
        <f>VLOOKUP(B62,[2]Total!$A:$I,9,)</f>
        <v>#N/A</v>
      </c>
      <c r="R62" s="59" t="e">
        <f>VLOOKUP(B62,[2]Total!$A:$J,10,)</f>
        <v>#N/A</v>
      </c>
      <c r="S62" s="59" t="e">
        <f>VLOOKUP(B62,[2]Total!$A:$K,11,)</f>
        <v>#N/A</v>
      </c>
      <c r="T62" s="59" t="e">
        <f>VLOOKUP(B62,[2]Total!$A:$L,12,)</f>
        <v>#N/A</v>
      </c>
      <c r="U62" s="59" t="e">
        <f>VLOOKUP(B62,[2]Total!$A:$M,13,)</f>
        <v>#N/A</v>
      </c>
      <c r="V62" s="59" t="e">
        <f>VLOOKUP(B62,[2]Total!$A:$N,14,)</f>
        <v>#N/A</v>
      </c>
      <c r="W62" s="59" t="e">
        <f>VLOOKUP(B62,[2]Total!$A:$O,15,)</f>
        <v>#N/A</v>
      </c>
      <c r="X62" s="59" t="e">
        <f>VLOOKUP(B62,[2]Total!$A:$P,16,)</f>
        <v>#N/A</v>
      </c>
      <c r="Y62" s="59" t="e">
        <f>VLOOKUP(B62,[2]Total!$A:$Q,17,)</f>
        <v>#N/A</v>
      </c>
      <c r="Z62" s="59" t="e">
        <f>VLOOKUP(B62,[2]Total!$A:$R,18,)</f>
        <v>#N/A</v>
      </c>
      <c r="AA62" s="59" t="e">
        <f>VLOOKUP(B62,[2]Total!$A:$S,19,)</f>
        <v>#N/A</v>
      </c>
      <c r="AB62" s="59" t="e">
        <f>VLOOKUP(B62,[2]Total!$A:$T,20,)</f>
        <v>#N/A</v>
      </c>
    </row>
    <row r="63" spans="2:28" ht="76.5" hidden="1" x14ac:dyDescent="0.25">
      <c r="B63" s="53">
        <v>49</v>
      </c>
      <c r="C63" s="54" t="s">
        <v>201</v>
      </c>
      <c r="D63" s="55" t="s">
        <v>202</v>
      </c>
      <c r="E63" s="54" t="s">
        <v>203</v>
      </c>
      <c r="F63" s="40" t="e">
        <f t="shared" si="1"/>
        <v>#N/A</v>
      </c>
      <c r="G63" s="56">
        <v>0</v>
      </c>
      <c r="H63" s="57"/>
      <c r="I63" s="56">
        <v>0</v>
      </c>
      <c r="J63" s="58" t="e">
        <f t="shared" si="0"/>
        <v>#N/A</v>
      </c>
      <c r="K63" s="37">
        <v>0</v>
      </c>
      <c r="L63" s="59" t="e">
        <f>VLOOKUP(B63,[2]Total!$A:$D,4,)</f>
        <v>#N/A</v>
      </c>
      <c r="M63" s="59" t="e">
        <f>VLOOKUP(B63,[2]Total!$A:$E,5,)</f>
        <v>#N/A</v>
      </c>
      <c r="N63" s="59" t="e">
        <f>VLOOKUP(B63,[2]Total!$A:$F,6,)</f>
        <v>#N/A</v>
      </c>
      <c r="O63" s="59" t="e">
        <f>VLOOKUP(B63,[2]Total!$A:$G,7,)</f>
        <v>#N/A</v>
      </c>
      <c r="P63" s="59" t="e">
        <f>VLOOKUP(B63,[2]Total!$A:$H,8,)</f>
        <v>#N/A</v>
      </c>
      <c r="Q63" s="59" t="e">
        <f>VLOOKUP(B63,[2]Total!$A:$I,9,)</f>
        <v>#N/A</v>
      </c>
      <c r="R63" s="59" t="e">
        <f>VLOOKUP(B63,[2]Total!$A:$J,10,)</f>
        <v>#N/A</v>
      </c>
      <c r="S63" s="59" t="e">
        <f>VLOOKUP(B63,[2]Total!$A:$K,11,)</f>
        <v>#N/A</v>
      </c>
      <c r="T63" s="59" t="e">
        <f>VLOOKUP(B63,[2]Total!$A:$L,12,)</f>
        <v>#N/A</v>
      </c>
      <c r="U63" s="59" t="e">
        <f>VLOOKUP(B63,[2]Total!$A:$M,13,)</f>
        <v>#N/A</v>
      </c>
      <c r="V63" s="59" t="e">
        <f>VLOOKUP(B63,[2]Total!$A:$N,14,)</f>
        <v>#N/A</v>
      </c>
      <c r="W63" s="59" t="e">
        <f>VLOOKUP(B63,[2]Total!$A:$O,15,)</f>
        <v>#N/A</v>
      </c>
      <c r="X63" s="59" t="e">
        <f>VLOOKUP(B63,[2]Total!$A:$P,16,)</f>
        <v>#N/A</v>
      </c>
      <c r="Y63" s="59" t="e">
        <f>VLOOKUP(B63,[2]Total!$A:$Q,17,)</f>
        <v>#N/A</v>
      </c>
      <c r="Z63" s="59" t="e">
        <f>VLOOKUP(B63,[2]Total!$A:$R,18,)</f>
        <v>#N/A</v>
      </c>
      <c r="AA63" s="59" t="e">
        <f>VLOOKUP(B63,[2]Total!$A:$S,19,)</f>
        <v>#N/A</v>
      </c>
      <c r="AB63" s="59" t="e">
        <f>VLOOKUP(B63,[2]Total!$A:$T,20,)</f>
        <v>#N/A</v>
      </c>
    </row>
    <row r="64" spans="2:28" ht="76.5" hidden="1" x14ac:dyDescent="0.25">
      <c r="B64" s="53">
        <v>50</v>
      </c>
      <c r="C64" s="54" t="s">
        <v>204</v>
      </c>
      <c r="D64" s="55" t="s">
        <v>205</v>
      </c>
      <c r="E64" s="54" t="s">
        <v>85</v>
      </c>
      <c r="F64" s="40" t="e">
        <f t="shared" si="1"/>
        <v>#N/A</v>
      </c>
      <c r="G64" s="56">
        <v>0</v>
      </c>
      <c r="H64" s="57"/>
      <c r="I64" s="56">
        <v>0</v>
      </c>
      <c r="J64" s="58" t="e">
        <f t="shared" si="0"/>
        <v>#N/A</v>
      </c>
      <c r="K64" s="37">
        <v>0</v>
      </c>
      <c r="L64" s="59" t="e">
        <f>VLOOKUP(B64,[2]Total!$A:$D,4,)</f>
        <v>#N/A</v>
      </c>
      <c r="M64" s="59" t="e">
        <f>VLOOKUP(B64,[2]Total!$A:$E,5,)</f>
        <v>#N/A</v>
      </c>
      <c r="N64" s="59" t="e">
        <f>VLOOKUP(B64,[2]Total!$A:$F,6,)</f>
        <v>#N/A</v>
      </c>
      <c r="O64" s="59" t="e">
        <f>VLOOKUP(B64,[2]Total!$A:$G,7,)</f>
        <v>#N/A</v>
      </c>
      <c r="P64" s="59" t="e">
        <f>VLOOKUP(B64,[2]Total!$A:$H,8,)</f>
        <v>#N/A</v>
      </c>
      <c r="Q64" s="59" t="e">
        <f>VLOOKUP(B64,[2]Total!$A:$I,9,)</f>
        <v>#N/A</v>
      </c>
      <c r="R64" s="59" t="e">
        <f>VLOOKUP(B64,[2]Total!$A:$J,10,)</f>
        <v>#N/A</v>
      </c>
      <c r="S64" s="59" t="e">
        <f>VLOOKUP(B64,[2]Total!$A:$K,11,)</f>
        <v>#N/A</v>
      </c>
      <c r="T64" s="59" t="e">
        <f>VLOOKUP(B64,[2]Total!$A:$L,12,)</f>
        <v>#N/A</v>
      </c>
      <c r="U64" s="59" t="e">
        <f>VLOOKUP(B64,[2]Total!$A:$M,13,)</f>
        <v>#N/A</v>
      </c>
      <c r="V64" s="59" t="e">
        <f>VLOOKUP(B64,[2]Total!$A:$N,14,)</f>
        <v>#N/A</v>
      </c>
      <c r="W64" s="59" t="e">
        <f>VLOOKUP(B64,[2]Total!$A:$O,15,)</f>
        <v>#N/A</v>
      </c>
      <c r="X64" s="59" t="e">
        <f>VLOOKUP(B64,[2]Total!$A:$P,16,)</f>
        <v>#N/A</v>
      </c>
      <c r="Y64" s="59" t="e">
        <f>VLOOKUP(B64,[2]Total!$A:$Q,17,)</f>
        <v>#N/A</v>
      </c>
      <c r="Z64" s="59" t="e">
        <f>VLOOKUP(B64,[2]Total!$A:$R,18,)</f>
        <v>#N/A</v>
      </c>
      <c r="AA64" s="59" t="e">
        <f>VLOOKUP(B64,[2]Total!$A:$S,19,)</f>
        <v>#N/A</v>
      </c>
      <c r="AB64" s="59" t="e">
        <f>VLOOKUP(B64,[2]Total!$A:$T,20,)</f>
        <v>#N/A</v>
      </c>
    </row>
    <row r="65" spans="1:28" ht="76.5" hidden="1" x14ac:dyDescent="0.25">
      <c r="B65" s="53">
        <v>51</v>
      </c>
      <c r="C65" s="54" t="s">
        <v>206</v>
      </c>
      <c r="D65" s="55" t="s">
        <v>207</v>
      </c>
      <c r="E65" s="54" t="s">
        <v>203</v>
      </c>
      <c r="F65" s="40" t="e">
        <f t="shared" si="1"/>
        <v>#N/A</v>
      </c>
      <c r="G65" s="56">
        <v>0</v>
      </c>
      <c r="H65" s="57"/>
      <c r="I65" s="56">
        <v>0</v>
      </c>
      <c r="J65" s="58" t="e">
        <f t="shared" si="0"/>
        <v>#N/A</v>
      </c>
      <c r="K65" s="37">
        <v>0</v>
      </c>
      <c r="L65" s="59" t="e">
        <f>VLOOKUP(B65,[2]Total!$A:$D,4,)</f>
        <v>#N/A</v>
      </c>
      <c r="M65" s="59" t="e">
        <f>VLOOKUP(B65,[2]Total!$A:$E,5,)</f>
        <v>#N/A</v>
      </c>
      <c r="N65" s="59" t="e">
        <f>VLOOKUP(B65,[2]Total!$A:$F,6,)</f>
        <v>#N/A</v>
      </c>
      <c r="O65" s="59" t="e">
        <f>VLOOKUP(B65,[2]Total!$A:$G,7,)</f>
        <v>#N/A</v>
      </c>
      <c r="P65" s="59" t="e">
        <f>VLOOKUP(B65,[2]Total!$A:$H,8,)</f>
        <v>#N/A</v>
      </c>
      <c r="Q65" s="59" t="e">
        <f>VLOOKUP(B65,[2]Total!$A:$I,9,)</f>
        <v>#N/A</v>
      </c>
      <c r="R65" s="59" t="e">
        <f>VLOOKUP(B65,[2]Total!$A:$J,10,)</f>
        <v>#N/A</v>
      </c>
      <c r="S65" s="59" t="e">
        <f>VLOOKUP(B65,[2]Total!$A:$K,11,)</f>
        <v>#N/A</v>
      </c>
      <c r="T65" s="59" t="e">
        <f>VLOOKUP(B65,[2]Total!$A:$L,12,)</f>
        <v>#N/A</v>
      </c>
      <c r="U65" s="59" t="e">
        <f>VLOOKUP(B65,[2]Total!$A:$M,13,)</f>
        <v>#N/A</v>
      </c>
      <c r="V65" s="59" t="e">
        <f>VLOOKUP(B65,[2]Total!$A:$N,14,)</f>
        <v>#N/A</v>
      </c>
      <c r="W65" s="59" t="e">
        <f>VLOOKUP(B65,[2]Total!$A:$O,15,)</f>
        <v>#N/A</v>
      </c>
      <c r="X65" s="59" t="e">
        <f>VLOOKUP(B65,[2]Total!$A:$P,16,)</f>
        <v>#N/A</v>
      </c>
      <c r="Y65" s="59" t="e">
        <f>VLOOKUP(B65,[2]Total!$A:$Q,17,)</f>
        <v>#N/A</v>
      </c>
      <c r="Z65" s="59" t="e">
        <f>VLOOKUP(B65,[2]Total!$A:$R,18,)</f>
        <v>#N/A</v>
      </c>
      <c r="AA65" s="59" t="e">
        <f>VLOOKUP(B65,[2]Total!$A:$S,19,)</f>
        <v>#N/A</v>
      </c>
      <c r="AB65" s="59" t="e">
        <f>VLOOKUP(B65,[2]Total!$A:$T,20,)</f>
        <v>#N/A</v>
      </c>
    </row>
    <row r="66" spans="1:28" ht="76.5" hidden="1" x14ac:dyDescent="0.25">
      <c r="B66" s="53">
        <v>52</v>
      </c>
      <c r="C66" s="54" t="s">
        <v>208</v>
      </c>
      <c r="D66" s="55" t="s">
        <v>209</v>
      </c>
      <c r="E66" s="54" t="s">
        <v>203</v>
      </c>
      <c r="F66" s="40" t="e">
        <f t="shared" si="1"/>
        <v>#N/A</v>
      </c>
      <c r="G66" s="56">
        <v>0</v>
      </c>
      <c r="H66" s="57"/>
      <c r="I66" s="56">
        <v>0</v>
      </c>
      <c r="J66" s="58" t="e">
        <f t="shared" si="0"/>
        <v>#N/A</v>
      </c>
      <c r="K66" s="37">
        <v>0</v>
      </c>
      <c r="L66" s="59" t="e">
        <f>VLOOKUP(B66,[2]Total!$A:$D,4,)</f>
        <v>#N/A</v>
      </c>
      <c r="M66" s="59" t="e">
        <f>VLOOKUP(B66,[2]Total!$A:$E,5,)</f>
        <v>#N/A</v>
      </c>
      <c r="N66" s="59" t="e">
        <f>VLOOKUP(B66,[2]Total!$A:$F,6,)</f>
        <v>#N/A</v>
      </c>
      <c r="O66" s="59" t="e">
        <f>VLOOKUP(B66,[2]Total!$A:$G,7,)</f>
        <v>#N/A</v>
      </c>
      <c r="P66" s="59" t="e">
        <f>VLOOKUP(B66,[2]Total!$A:$H,8,)</f>
        <v>#N/A</v>
      </c>
      <c r="Q66" s="59" t="e">
        <f>VLOOKUP(B66,[2]Total!$A:$I,9,)</f>
        <v>#N/A</v>
      </c>
      <c r="R66" s="59" t="e">
        <f>VLOOKUP(B66,[2]Total!$A:$J,10,)</f>
        <v>#N/A</v>
      </c>
      <c r="S66" s="59" t="e">
        <f>VLOOKUP(B66,[2]Total!$A:$K,11,)</f>
        <v>#N/A</v>
      </c>
      <c r="T66" s="59" t="e">
        <f>VLOOKUP(B66,[2]Total!$A:$L,12,)</f>
        <v>#N/A</v>
      </c>
      <c r="U66" s="59" t="e">
        <f>VLOOKUP(B66,[2]Total!$A:$M,13,)</f>
        <v>#N/A</v>
      </c>
      <c r="V66" s="59" t="e">
        <f>VLOOKUP(B66,[2]Total!$A:$N,14,)</f>
        <v>#N/A</v>
      </c>
      <c r="W66" s="59" t="e">
        <f>VLOOKUP(B66,[2]Total!$A:$O,15,)</f>
        <v>#N/A</v>
      </c>
      <c r="X66" s="59" t="e">
        <f>VLOOKUP(B66,[2]Total!$A:$P,16,)</f>
        <v>#N/A</v>
      </c>
      <c r="Y66" s="59" t="e">
        <f>VLOOKUP(B66,[2]Total!$A:$Q,17,)</f>
        <v>#N/A</v>
      </c>
      <c r="Z66" s="59" t="e">
        <f>VLOOKUP(B66,[2]Total!$A:$R,18,)</f>
        <v>#N/A</v>
      </c>
      <c r="AA66" s="59" t="e">
        <f>VLOOKUP(B66,[2]Total!$A:$S,19,)</f>
        <v>#N/A</v>
      </c>
      <c r="AB66" s="59" t="e">
        <f>VLOOKUP(B66,[2]Total!$A:$T,20,)</f>
        <v>#N/A</v>
      </c>
    </row>
    <row r="67" spans="1:28" ht="191.25" hidden="1" x14ac:dyDescent="0.25">
      <c r="B67" s="53">
        <v>53</v>
      </c>
      <c r="C67" s="54" t="s">
        <v>210</v>
      </c>
      <c r="D67" s="55" t="s">
        <v>211</v>
      </c>
      <c r="E67" s="54" t="s">
        <v>212</v>
      </c>
      <c r="F67" s="40" t="e">
        <f t="shared" si="1"/>
        <v>#N/A</v>
      </c>
      <c r="G67" s="56">
        <v>0</v>
      </c>
      <c r="H67" s="57"/>
      <c r="I67" s="56">
        <v>0</v>
      </c>
      <c r="J67" s="58" t="e">
        <f t="shared" si="0"/>
        <v>#N/A</v>
      </c>
      <c r="K67" s="37">
        <v>0</v>
      </c>
      <c r="L67" s="59" t="e">
        <f>VLOOKUP(B67,[2]Total!$A:$D,4,)</f>
        <v>#N/A</v>
      </c>
      <c r="M67" s="59" t="e">
        <f>VLOOKUP(B67,[2]Total!$A:$E,5,)</f>
        <v>#N/A</v>
      </c>
      <c r="N67" s="59" t="e">
        <f>VLOOKUP(B67,[2]Total!$A:$F,6,)</f>
        <v>#N/A</v>
      </c>
      <c r="O67" s="59" t="e">
        <f>VLOOKUP(B67,[2]Total!$A:$G,7,)</f>
        <v>#N/A</v>
      </c>
      <c r="P67" s="59" t="e">
        <f>VLOOKUP(B67,[2]Total!$A:$H,8,)</f>
        <v>#N/A</v>
      </c>
      <c r="Q67" s="59" t="e">
        <f>VLOOKUP(B67,[2]Total!$A:$I,9,)</f>
        <v>#N/A</v>
      </c>
      <c r="R67" s="59" t="e">
        <f>VLOOKUP(B67,[2]Total!$A:$J,10,)</f>
        <v>#N/A</v>
      </c>
      <c r="S67" s="59" t="e">
        <f>VLOOKUP(B67,[2]Total!$A:$K,11,)</f>
        <v>#N/A</v>
      </c>
      <c r="T67" s="59" t="e">
        <f>VLOOKUP(B67,[2]Total!$A:$L,12,)</f>
        <v>#N/A</v>
      </c>
      <c r="U67" s="59" t="e">
        <f>VLOOKUP(B67,[2]Total!$A:$M,13,)</f>
        <v>#N/A</v>
      </c>
      <c r="V67" s="59" t="e">
        <f>VLOOKUP(B67,[2]Total!$A:$N,14,)</f>
        <v>#N/A</v>
      </c>
      <c r="W67" s="59" t="e">
        <f>VLOOKUP(B67,[2]Total!$A:$O,15,)</f>
        <v>#N/A</v>
      </c>
      <c r="X67" s="59" t="e">
        <f>VLOOKUP(B67,[2]Total!$A:$P,16,)</f>
        <v>#N/A</v>
      </c>
      <c r="Y67" s="59" t="e">
        <f>VLOOKUP(B67,[2]Total!$A:$Q,17,)</f>
        <v>#N/A</v>
      </c>
      <c r="Z67" s="59" t="e">
        <f>VLOOKUP(B67,[2]Total!$A:$R,18,)</f>
        <v>#N/A</v>
      </c>
      <c r="AA67" s="59" t="e">
        <f>VLOOKUP(B67,[2]Total!$A:$S,19,)</f>
        <v>#N/A</v>
      </c>
      <c r="AB67" s="59" t="e">
        <f>VLOOKUP(B67,[2]Total!$A:$T,20,)</f>
        <v>#N/A</v>
      </c>
    </row>
    <row r="68" spans="1:28" ht="76.5" hidden="1" x14ac:dyDescent="0.25">
      <c r="B68" s="53">
        <v>54</v>
      </c>
      <c r="C68" s="54" t="s">
        <v>213</v>
      </c>
      <c r="D68" s="55" t="s">
        <v>214</v>
      </c>
      <c r="E68" s="54" t="s">
        <v>215</v>
      </c>
      <c r="F68" s="40" t="e">
        <f t="shared" si="1"/>
        <v>#N/A</v>
      </c>
      <c r="G68" s="56">
        <v>0</v>
      </c>
      <c r="H68" s="57"/>
      <c r="I68" s="56">
        <v>0</v>
      </c>
      <c r="J68" s="58" t="e">
        <f t="shared" si="0"/>
        <v>#N/A</v>
      </c>
      <c r="K68" s="37">
        <v>0</v>
      </c>
      <c r="L68" s="59" t="e">
        <f>VLOOKUP(B68,[2]Total!$A:$D,4,)</f>
        <v>#N/A</v>
      </c>
      <c r="M68" s="59" t="e">
        <f>VLOOKUP(B68,[2]Total!$A:$E,5,)</f>
        <v>#N/A</v>
      </c>
      <c r="N68" s="59" t="e">
        <f>VLOOKUP(B68,[2]Total!$A:$F,6,)</f>
        <v>#N/A</v>
      </c>
      <c r="O68" s="59" t="e">
        <f>VLOOKUP(B68,[2]Total!$A:$G,7,)</f>
        <v>#N/A</v>
      </c>
      <c r="P68" s="59" t="e">
        <f>VLOOKUP(B68,[2]Total!$A:$H,8,)</f>
        <v>#N/A</v>
      </c>
      <c r="Q68" s="59" t="e">
        <f>VLOOKUP(B68,[2]Total!$A:$I,9,)</f>
        <v>#N/A</v>
      </c>
      <c r="R68" s="59" t="e">
        <f>VLOOKUP(B68,[2]Total!$A:$J,10,)</f>
        <v>#N/A</v>
      </c>
      <c r="S68" s="59" t="e">
        <f>VLOOKUP(B68,[2]Total!$A:$K,11,)</f>
        <v>#N/A</v>
      </c>
      <c r="T68" s="59" t="e">
        <f>VLOOKUP(B68,[2]Total!$A:$L,12,)</f>
        <v>#N/A</v>
      </c>
      <c r="U68" s="59" t="e">
        <f>VLOOKUP(B68,[2]Total!$A:$M,13,)</f>
        <v>#N/A</v>
      </c>
      <c r="V68" s="59" t="e">
        <f>VLOOKUP(B68,[2]Total!$A:$N,14,)</f>
        <v>#N/A</v>
      </c>
      <c r="W68" s="59" t="e">
        <f>VLOOKUP(B68,[2]Total!$A:$O,15,)</f>
        <v>#N/A</v>
      </c>
      <c r="X68" s="59" t="e">
        <f>VLOOKUP(B68,[2]Total!$A:$P,16,)</f>
        <v>#N/A</v>
      </c>
      <c r="Y68" s="59" t="e">
        <f>VLOOKUP(B68,[2]Total!$A:$Q,17,)</f>
        <v>#N/A</v>
      </c>
      <c r="Z68" s="59" t="e">
        <f>VLOOKUP(B68,[2]Total!$A:$R,18,)</f>
        <v>#N/A</v>
      </c>
      <c r="AA68" s="59" t="e">
        <f>VLOOKUP(B68,[2]Total!$A:$S,19,)</f>
        <v>#N/A</v>
      </c>
      <c r="AB68" s="59" t="e">
        <f>VLOOKUP(B68,[2]Total!$A:$T,20,)</f>
        <v>#N/A</v>
      </c>
    </row>
    <row r="69" spans="1:28" ht="76.5" hidden="1" x14ac:dyDescent="0.25">
      <c r="B69" s="53">
        <v>55</v>
      </c>
      <c r="C69" s="54" t="s">
        <v>216</v>
      </c>
      <c r="D69" s="55" t="s">
        <v>214</v>
      </c>
      <c r="E69" s="54" t="s">
        <v>85</v>
      </c>
      <c r="F69" s="40" t="e">
        <f t="shared" si="1"/>
        <v>#N/A</v>
      </c>
      <c r="G69" s="56">
        <v>0</v>
      </c>
      <c r="H69" s="57"/>
      <c r="I69" s="56">
        <v>0</v>
      </c>
      <c r="J69" s="58" t="e">
        <f t="shared" si="0"/>
        <v>#N/A</v>
      </c>
      <c r="K69" s="37">
        <v>0</v>
      </c>
      <c r="L69" s="59" t="e">
        <f>VLOOKUP(B69,[2]Total!$A:$D,4,)</f>
        <v>#N/A</v>
      </c>
      <c r="M69" s="59" t="e">
        <f>VLOOKUP(B69,[2]Total!$A:$E,5,)</f>
        <v>#N/A</v>
      </c>
      <c r="N69" s="59" t="e">
        <f>VLOOKUP(B69,[2]Total!$A:$F,6,)</f>
        <v>#N/A</v>
      </c>
      <c r="O69" s="59" t="e">
        <f>VLOOKUP(B69,[2]Total!$A:$G,7,)</f>
        <v>#N/A</v>
      </c>
      <c r="P69" s="59" t="e">
        <f>VLOOKUP(B69,[2]Total!$A:$H,8,)</f>
        <v>#N/A</v>
      </c>
      <c r="Q69" s="59" t="e">
        <f>VLOOKUP(B69,[2]Total!$A:$I,9,)</f>
        <v>#N/A</v>
      </c>
      <c r="R69" s="59" t="e">
        <f>VLOOKUP(B69,[2]Total!$A:$J,10,)</f>
        <v>#N/A</v>
      </c>
      <c r="S69" s="59" t="e">
        <f>VLOOKUP(B69,[2]Total!$A:$K,11,)</f>
        <v>#N/A</v>
      </c>
      <c r="T69" s="59" t="e">
        <f>VLOOKUP(B69,[2]Total!$A:$L,12,)</f>
        <v>#N/A</v>
      </c>
      <c r="U69" s="59" t="e">
        <f>VLOOKUP(B69,[2]Total!$A:$M,13,)</f>
        <v>#N/A</v>
      </c>
      <c r="V69" s="59" t="e">
        <f>VLOOKUP(B69,[2]Total!$A:$N,14,)</f>
        <v>#N/A</v>
      </c>
      <c r="W69" s="59" t="e">
        <f>VLOOKUP(B69,[2]Total!$A:$O,15,)</f>
        <v>#N/A</v>
      </c>
      <c r="X69" s="59" t="e">
        <f>VLOOKUP(B69,[2]Total!$A:$P,16,)</f>
        <v>#N/A</v>
      </c>
      <c r="Y69" s="59" t="e">
        <f>VLOOKUP(B69,[2]Total!$A:$Q,17,)</f>
        <v>#N/A</v>
      </c>
      <c r="Z69" s="59" t="e">
        <f>VLOOKUP(B69,[2]Total!$A:$R,18,)</f>
        <v>#N/A</v>
      </c>
      <c r="AA69" s="59" t="e">
        <f>VLOOKUP(B69,[2]Total!$A:$S,19,)</f>
        <v>#N/A</v>
      </c>
      <c r="AB69" s="59" t="e">
        <f>VLOOKUP(B69,[2]Total!$A:$T,20,)</f>
        <v>#N/A</v>
      </c>
    </row>
    <row r="70" spans="1:28" ht="51" hidden="1" x14ac:dyDescent="0.25">
      <c r="B70" s="53">
        <v>56</v>
      </c>
      <c r="C70" s="54" t="s">
        <v>217</v>
      </c>
      <c r="D70" s="55" t="s">
        <v>218</v>
      </c>
      <c r="E70" s="54" t="s">
        <v>219</v>
      </c>
      <c r="F70" s="40" t="e">
        <f t="shared" si="1"/>
        <v>#N/A</v>
      </c>
      <c r="G70" s="56">
        <v>0</v>
      </c>
      <c r="H70" s="57"/>
      <c r="I70" s="56">
        <v>0</v>
      </c>
      <c r="J70" s="58" t="e">
        <f t="shared" si="0"/>
        <v>#N/A</v>
      </c>
      <c r="K70" s="37">
        <v>0</v>
      </c>
      <c r="L70" s="59" t="e">
        <f>VLOOKUP(B70,[2]Total!$A:$D,4,)</f>
        <v>#N/A</v>
      </c>
      <c r="M70" s="59" t="e">
        <f>VLOOKUP(B70,[2]Total!$A:$E,5,)</f>
        <v>#N/A</v>
      </c>
      <c r="N70" s="59" t="e">
        <f>VLOOKUP(B70,[2]Total!$A:$F,6,)</f>
        <v>#N/A</v>
      </c>
      <c r="O70" s="59" t="e">
        <f>VLOOKUP(B70,[2]Total!$A:$G,7,)</f>
        <v>#N/A</v>
      </c>
      <c r="P70" s="59" t="e">
        <f>VLOOKUP(B70,[2]Total!$A:$H,8,)</f>
        <v>#N/A</v>
      </c>
      <c r="Q70" s="59" t="e">
        <f>VLOOKUP(B70,[2]Total!$A:$I,9,)</f>
        <v>#N/A</v>
      </c>
      <c r="R70" s="59" t="e">
        <f>VLOOKUP(B70,[2]Total!$A:$J,10,)</f>
        <v>#N/A</v>
      </c>
      <c r="S70" s="59" t="e">
        <f>VLOOKUP(B70,[2]Total!$A:$K,11,)</f>
        <v>#N/A</v>
      </c>
      <c r="T70" s="59" t="e">
        <f>VLOOKUP(B70,[2]Total!$A:$L,12,)</f>
        <v>#N/A</v>
      </c>
      <c r="U70" s="59" t="e">
        <f>VLOOKUP(B70,[2]Total!$A:$M,13,)</f>
        <v>#N/A</v>
      </c>
      <c r="V70" s="59" t="e">
        <f>VLOOKUP(B70,[2]Total!$A:$N,14,)</f>
        <v>#N/A</v>
      </c>
      <c r="W70" s="59" t="e">
        <f>VLOOKUP(B70,[2]Total!$A:$O,15,)</f>
        <v>#N/A</v>
      </c>
      <c r="X70" s="59" t="e">
        <f>VLOOKUP(B70,[2]Total!$A:$P,16,)</f>
        <v>#N/A</v>
      </c>
      <c r="Y70" s="59" t="e">
        <f>VLOOKUP(B70,[2]Total!$A:$Q,17,)</f>
        <v>#N/A</v>
      </c>
      <c r="Z70" s="59" t="e">
        <f>VLOOKUP(B70,[2]Total!$A:$R,18,)</f>
        <v>#N/A</v>
      </c>
      <c r="AA70" s="59" t="e">
        <f>VLOOKUP(B70,[2]Total!$A:$S,19,)</f>
        <v>#N/A</v>
      </c>
      <c r="AB70" s="59" t="e">
        <f>VLOOKUP(B70,[2]Total!$A:$T,20,)</f>
        <v>#N/A</v>
      </c>
    </row>
    <row r="71" spans="1:28" ht="76.5" hidden="1" x14ac:dyDescent="0.25">
      <c r="B71" s="53">
        <v>57</v>
      </c>
      <c r="C71" s="54" t="s">
        <v>220</v>
      </c>
      <c r="D71" s="55" t="s">
        <v>221</v>
      </c>
      <c r="E71" s="54" t="s">
        <v>222</v>
      </c>
      <c r="F71" s="40" t="e">
        <f t="shared" si="1"/>
        <v>#N/A</v>
      </c>
      <c r="G71" s="56">
        <v>0</v>
      </c>
      <c r="H71" s="57"/>
      <c r="I71" s="56">
        <v>0</v>
      </c>
      <c r="J71" s="58" t="e">
        <f t="shared" si="0"/>
        <v>#N/A</v>
      </c>
      <c r="K71" s="37">
        <v>0</v>
      </c>
      <c r="L71" s="59" t="e">
        <f>VLOOKUP(B71,[2]Total!$A:$D,4,)</f>
        <v>#N/A</v>
      </c>
      <c r="M71" s="59" t="e">
        <f>VLOOKUP(B71,[2]Total!$A:$E,5,)</f>
        <v>#N/A</v>
      </c>
      <c r="N71" s="59" t="e">
        <f>VLOOKUP(B71,[2]Total!$A:$F,6,)</f>
        <v>#N/A</v>
      </c>
      <c r="O71" s="59" t="e">
        <f>VLOOKUP(B71,[2]Total!$A:$G,7,)</f>
        <v>#N/A</v>
      </c>
      <c r="P71" s="59" t="e">
        <f>VLOOKUP(B71,[2]Total!$A:$H,8,)</f>
        <v>#N/A</v>
      </c>
      <c r="Q71" s="59" t="e">
        <f>VLOOKUP(B71,[2]Total!$A:$I,9,)</f>
        <v>#N/A</v>
      </c>
      <c r="R71" s="59" t="e">
        <f>VLOOKUP(B71,[2]Total!$A:$J,10,)</f>
        <v>#N/A</v>
      </c>
      <c r="S71" s="59" t="e">
        <f>VLOOKUP(B71,[2]Total!$A:$K,11,)</f>
        <v>#N/A</v>
      </c>
      <c r="T71" s="59" t="e">
        <f>VLOOKUP(B71,[2]Total!$A:$L,12,)</f>
        <v>#N/A</v>
      </c>
      <c r="U71" s="59" t="e">
        <f>VLOOKUP(B71,[2]Total!$A:$M,13,)</f>
        <v>#N/A</v>
      </c>
      <c r="V71" s="59" t="e">
        <f>VLOOKUP(B71,[2]Total!$A:$N,14,)</f>
        <v>#N/A</v>
      </c>
      <c r="W71" s="59" t="e">
        <f>VLOOKUP(B71,[2]Total!$A:$O,15,)</f>
        <v>#N/A</v>
      </c>
      <c r="X71" s="59" t="e">
        <f>VLOOKUP(B71,[2]Total!$A:$P,16,)</f>
        <v>#N/A</v>
      </c>
      <c r="Y71" s="59" t="e">
        <f>VLOOKUP(B71,[2]Total!$A:$Q,17,)</f>
        <v>#N/A</v>
      </c>
      <c r="Z71" s="59" t="e">
        <f>VLOOKUP(B71,[2]Total!$A:$R,18,)</f>
        <v>#N/A</v>
      </c>
      <c r="AA71" s="59" t="e">
        <f>VLOOKUP(B71,[2]Total!$A:$S,19,)</f>
        <v>#N/A</v>
      </c>
      <c r="AB71" s="59" t="e">
        <f>VLOOKUP(B71,[2]Total!$A:$T,20,)</f>
        <v>#N/A</v>
      </c>
    </row>
    <row r="72" spans="1:28" ht="76.5" hidden="1" x14ac:dyDescent="0.25">
      <c r="B72" s="53">
        <v>58</v>
      </c>
      <c r="C72" s="54" t="s">
        <v>223</v>
      </c>
      <c r="D72" s="55" t="s">
        <v>224</v>
      </c>
      <c r="E72" s="54" t="s">
        <v>225</v>
      </c>
      <c r="F72" s="40" t="e">
        <f t="shared" si="1"/>
        <v>#N/A</v>
      </c>
      <c r="G72" s="56">
        <v>0</v>
      </c>
      <c r="H72" s="57"/>
      <c r="I72" s="56">
        <v>0</v>
      </c>
      <c r="J72" s="58" t="e">
        <f t="shared" si="0"/>
        <v>#N/A</v>
      </c>
      <c r="K72" s="37">
        <v>0</v>
      </c>
      <c r="L72" s="59" t="e">
        <f>VLOOKUP(B72,[2]Total!$A:$D,4,)</f>
        <v>#N/A</v>
      </c>
      <c r="M72" s="59" t="e">
        <f>VLOOKUP(B72,[2]Total!$A:$E,5,)</f>
        <v>#N/A</v>
      </c>
      <c r="N72" s="59" t="e">
        <f>VLOOKUP(B72,[2]Total!$A:$F,6,)</f>
        <v>#N/A</v>
      </c>
      <c r="O72" s="59" t="e">
        <f>VLOOKUP(B72,[2]Total!$A:$G,7,)</f>
        <v>#N/A</v>
      </c>
      <c r="P72" s="59" t="e">
        <f>VLOOKUP(B72,[2]Total!$A:$H,8,)</f>
        <v>#N/A</v>
      </c>
      <c r="Q72" s="59" t="e">
        <f>VLOOKUP(B72,[2]Total!$A:$I,9,)</f>
        <v>#N/A</v>
      </c>
      <c r="R72" s="59" t="e">
        <f>VLOOKUP(B72,[2]Total!$A:$J,10,)</f>
        <v>#N/A</v>
      </c>
      <c r="S72" s="59" t="e">
        <f>VLOOKUP(B72,[2]Total!$A:$K,11,)</f>
        <v>#N/A</v>
      </c>
      <c r="T72" s="59" t="e">
        <f>VLOOKUP(B72,[2]Total!$A:$L,12,)</f>
        <v>#N/A</v>
      </c>
      <c r="U72" s="59" t="e">
        <f>VLOOKUP(B72,[2]Total!$A:$M,13,)</f>
        <v>#N/A</v>
      </c>
      <c r="V72" s="59" t="e">
        <f>VLOOKUP(B72,[2]Total!$A:$N,14,)</f>
        <v>#N/A</v>
      </c>
      <c r="W72" s="59" t="e">
        <f>VLOOKUP(B72,[2]Total!$A:$O,15,)</f>
        <v>#N/A</v>
      </c>
      <c r="X72" s="59" t="e">
        <f>VLOOKUP(B72,[2]Total!$A:$P,16,)</f>
        <v>#N/A</v>
      </c>
      <c r="Y72" s="59" t="e">
        <f>VLOOKUP(B72,[2]Total!$A:$Q,17,)</f>
        <v>#N/A</v>
      </c>
      <c r="Z72" s="59" t="e">
        <f>VLOOKUP(B72,[2]Total!$A:$R,18,)</f>
        <v>#N/A</v>
      </c>
      <c r="AA72" s="59" t="e">
        <f>VLOOKUP(B72,[2]Total!$A:$S,19,)</f>
        <v>#N/A</v>
      </c>
      <c r="AB72" s="59" t="e">
        <f>VLOOKUP(B72,[2]Total!$A:$T,20,)</f>
        <v>#N/A</v>
      </c>
    </row>
    <row r="73" spans="1:28" ht="153" hidden="1" x14ac:dyDescent="0.25">
      <c r="B73" s="53">
        <v>59</v>
      </c>
      <c r="C73" s="54" t="s">
        <v>226</v>
      </c>
      <c r="D73" s="55" t="s">
        <v>227</v>
      </c>
      <c r="E73" s="54" t="s">
        <v>228</v>
      </c>
      <c r="F73" s="40" t="e">
        <f t="shared" si="1"/>
        <v>#N/A</v>
      </c>
      <c r="G73" s="56">
        <v>0</v>
      </c>
      <c r="H73" s="57"/>
      <c r="I73" s="56">
        <v>0</v>
      </c>
      <c r="J73" s="58" t="e">
        <f t="shared" si="0"/>
        <v>#N/A</v>
      </c>
      <c r="K73" s="37">
        <v>0</v>
      </c>
      <c r="L73" s="59" t="e">
        <f>VLOOKUP(B73,[2]Total!$A:$D,4,)</f>
        <v>#N/A</v>
      </c>
      <c r="M73" s="59" t="e">
        <f>VLOOKUP(B73,[2]Total!$A:$E,5,)</f>
        <v>#N/A</v>
      </c>
      <c r="N73" s="59" t="e">
        <f>VLOOKUP(B73,[2]Total!$A:$F,6,)</f>
        <v>#N/A</v>
      </c>
      <c r="O73" s="59" t="e">
        <f>VLOOKUP(B73,[2]Total!$A:$G,7,)</f>
        <v>#N/A</v>
      </c>
      <c r="P73" s="59" t="e">
        <f>VLOOKUP(B73,[2]Total!$A:$H,8,)</f>
        <v>#N/A</v>
      </c>
      <c r="Q73" s="59" t="e">
        <f>VLOOKUP(B73,[2]Total!$A:$I,9,)</f>
        <v>#N/A</v>
      </c>
      <c r="R73" s="59" t="e">
        <f>VLOOKUP(B73,[2]Total!$A:$J,10,)</f>
        <v>#N/A</v>
      </c>
      <c r="S73" s="59" t="e">
        <f>VLOOKUP(B73,[2]Total!$A:$K,11,)</f>
        <v>#N/A</v>
      </c>
      <c r="T73" s="59" t="e">
        <f>VLOOKUP(B73,[2]Total!$A:$L,12,)</f>
        <v>#N/A</v>
      </c>
      <c r="U73" s="59" t="e">
        <f>VLOOKUP(B73,[2]Total!$A:$M,13,)</f>
        <v>#N/A</v>
      </c>
      <c r="V73" s="59" t="e">
        <f>VLOOKUP(B73,[2]Total!$A:$N,14,)</f>
        <v>#N/A</v>
      </c>
      <c r="W73" s="59" t="e">
        <f>VLOOKUP(B73,[2]Total!$A:$O,15,)</f>
        <v>#N/A</v>
      </c>
      <c r="X73" s="59" t="e">
        <f>VLOOKUP(B73,[2]Total!$A:$P,16,)</f>
        <v>#N/A</v>
      </c>
      <c r="Y73" s="59" t="e">
        <f>VLOOKUP(B73,[2]Total!$A:$Q,17,)</f>
        <v>#N/A</v>
      </c>
      <c r="Z73" s="59" t="e">
        <f>VLOOKUP(B73,[2]Total!$A:$R,18,)</f>
        <v>#N/A</v>
      </c>
      <c r="AA73" s="59" t="e">
        <f>VLOOKUP(B73,[2]Total!$A:$S,19,)</f>
        <v>#N/A</v>
      </c>
      <c r="AB73" s="59" t="e">
        <f>VLOOKUP(B73,[2]Total!$A:$T,20,)</f>
        <v>#N/A</v>
      </c>
    </row>
    <row r="74" spans="1:28" ht="114.75" hidden="1" x14ac:dyDescent="0.25">
      <c r="B74" s="53">
        <v>60</v>
      </c>
      <c r="C74" s="54" t="s">
        <v>229</v>
      </c>
      <c r="D74" s="55" t="s">
        <v>230</v>
      </c>
      <c r="E74" s="54" t="s">
        <v>147</v>
      </c>
      <c r="F74" s="40" t="e">
        <f t="shared" si="1"/>
        <v>#N/A</v>
      </c>
      <c r="G74" s="56">
        <v>0</v>
      </c>
      <c r="H74" s="57"/>
      <c r="I74" s="56">
        <v>0</v>
      </c>
      <c r="J74" s="58" t="e">
        <f t="shared" si="0"/>
        <v>#N/A</v>
      </c>
      <c r="K74" s="37">
        <v>0</v>
      </c>
      <c r="L74" s="59" t="e">
        <f>VLOOKUP(B74,[2]Total!$A:$D,4,)</f>
        <v>#N/A</v>
      </c>
      <c r="M74" s="59" t="e">
        <f>VLOOKUP(B74,[2]Total!$A:$E,5,)</f>
        <v>#N/A</v>
      </c>
      <c r="N74" s="59" t="e">
        <f>VLOOKUP(B74,[2]Total!$A:$F,6,)</f>
        <v>#N/A</v>
      </c>
      <c r="O74" s="59" t="e">
        <f>VLOOKUP(B74,[2]Total!$A:$G,7,)</f>
        <v>#N/A</v>
      </c>
      <c r="P74" s="59" t="e">
        <f>VLOOKUP(B74,[2]Total!$A:$H,8,)</f>
        <v>#N/A</v>
      </c>
      <c r="Q74" s="59" t="e">
        <f>VLOOKUP(B74,[2]Total!$A:$I,9,)</f>
        <v>#N/A</v>
      </c>
      <c r="R74" s="59" t="e">
        <f>VLOOKUP(B74,[2]Total!$A:$J,10,)</f>
        <v>#N/A</v>
      </c>
      <c r="S74" s="59" t="e">
        <f>VLOOKUP(B74,[2]Total!$A:$K,11,)</f>
        <v>#N/A</v>
      </c>
      <c r="T74" s="59" t="e">
        <f>VLOOKUP(B74,[2]Total!$A:$L,12,)</f>
        <v>#N/A</v>
      </c>
      <c r="U74" s="59" t="e">
        <f>VLOOKUP(B74,[2]Total!$A:$M,13,)</f>
        <v>#N/A</v>
      </c>
      <c r="V74" s="59" t="e">
        <f>VLOOKUP(B74,[2]Total!$A:$N,14,)</f>
        <v>#N/A</v>
      </c>
      <c r="W74" s="59" t="e">
        <f>VLOOKUP(B74,[2]Total!$A:$O,15,)</f>
        <v>#N/A</v>
      </c>
      <c r="X74" s="59" t="e">
        <f>VLOOKUP(B74,[2]Total!$A:$P,16,)</f>
        <v>#N/A</v>
      </c>
      <c r="Y74" s="59" t="e">
        <f>VLOOKUP(B74,[2]Total!$A:$Q,17,)</f>
        <v>#N/A</v>
      </c>
      <c r="Z74" s="59" t="e">
        <f>VLOOKUP(B74,[2]Total!$A:$R,18,)</f>
        <v>#N/A</v>
      </c>
      <c r="AA74" s="59" t="e">
        <f>VLOOKUP(B74,[2]Total!$A:$S,19,)</f>
        <v>#N/A</v>
      </c>
      <c r="AB74" s="59" t="e">
        <f>VLOOKUP(B74,[2]Total!$A:$T,20,)</f>
        <v>#N/A</v>
      </c>
    </row>
    <row r="75" spans="1:28" ht="114.75" hidden="1" x14ac:dyDescent="0.25">
      <c r="B75" s="53">
        <v>61</v>
      </c>
      <c r="C75" s="54" t="s">
        <v>231</v>
      </c>
      <c r="D75" s="55" t="s">
        <v>232</v>
      </c>
      <c r="E75" s="54" t="s">
        <v>233</v>
      </c>
      <c r="F75" s="40" t="e">
        <f t="shared" si="1"/>
        <v>#N/A</v>
      </c>
      <c r="G75" s="56">
        <v>0</v>
      </c>
      <c r="H75" s="57"/>
      <c r="I75" s="56">
        <v>0</v>
      </c>
      <c r="J75" s="58" t="e">
        <f t="shared" si="0"/>
        <v>#N/A</v>
      </c>
      <c r="K75" s="37">
        <v>0</v>
      </c>
      <c r="L75" s="59" t="e">
        <f>VLOOKUP(B75,[2]Total!$A:$D,4,)</f>
        <v>#N/A</v>
      </c>
      <c r="M75" s="59" t="e">
        <f>VLOOKUP(B75,[2]Total!$A:$E,5,)</f>
        <v>#N/A</v>
      </c>
      <c r="N75" s="59" t="e">
        <f>VLOOKUP(B75,[2]Total!$A:$F,6,)</f>
        <v>#N/A</v>
      </c>
      <c r="O75" s="59" t="e">
        <f>VLOOKUP(B75,[2]Total!$A:$G,7,)</f>
        <v>#N/A</v>
      </c>
      <c r="P75" s="59" t="e">
        <f>VLOOKUP(B75,[2]Total!$A:$H,8,)</f>
        <v>#N/A</v>
      </c>
      <c r="Q75" s="59" t="e">
        <f>VLOOKUP(B75,[2]Total!$A:$I,9,)</f>
        <v>#N/A</v>
      </c>
      <c r="R75" s="59" t="e">
        <f>VLOOKUP(B75,[2]Total!$A:$J,10,)</f>
        <v>#N/A</v>
      </c>
      <c r="S75" s="59" t="e">
        <f>VLOOKUP(B75,[2]Total!$A:$K,11,)</f>
        <v>#N/A</v>
      </c>
      <c r="T75" s="59" t="e">
        <f>VLOOKUP(B75,[2]Total!$A:$L,12,)</f>
        <v>#N/A</v>
      </c>
      <c r="U75" s="59" t="e">
        <f>VLOOKUP(B75,[2]Total!$A:$M,13,)</f>
        <v>#N/A</v>
      </c>
      <c r="V75" s="59" t="e">
        <f>VLOOKUP(B75,[2]Total!$A:$N,14,)</f>
        <v>#N/A</v>
      </c>
      <c r="W75" s="59" t="e">
        <f>VLOOKUP(B75,[2]Total!$A:$O,15,)</f>
        <v>#N/A</v>
      </c>
      <c r="X75" s="59" t="e">
        <f>VLOOKUP(B75,[2]Total!$A:$P,16,)</f>
        <v>#N/A</v>
      </c>
      <c r="Y75" s="59" t="e">
        <f>VLOOKUP(B75,[2]Total!$A:$Q,17,)</f>
        <v>#N/A</v>
      </c>
      <c r="Z75" s="59" t="e">
        <f>VLOOKUP(B75,[2]Total!$A:$R,18,)</f>
        <v>#N/A</v>
      </c>
      <c r="AA75" s="59" t="e">
        <f>VLOOKUP(B75,[2]Total!$A:$S,19,)</f>
        <v>#N/A</v>
      </c>
      <c r="AB75" s="59" t="e">
        <f>VLOOKUP(B75,[2]Total!$A:$T,20,)</f>
        <v>#N/A</v>
      </c>
    </row>
    <row r="76" spans="1:28" ht="102" hidden="1" x14ac:dyDescent="0.25">
      <c r="B76" s="53">
        <v>62</v>
      </c>
      <c r="C76" s="54" t="s">
        <v>234</v>
      </c>
      <c r="D76" s="55" t="s">
        <v>235</v>
      </c>
      <c r="E76" s="54" t="s">
        <v>236</v>
      </c>
      <c r="F76" s="40" t="e">
        <f t="shared" si="1"/>
        <v>#N/A</v>
      </c>
      <c r="G76" s="56">
        <v>0</v>
      </c>
      <c r="H76" s="57"/>
      <c r="I76" s="56">
        <v>0</v>
      </c>
      <c r="J76" s="58" t="e">
        <f t="shared" si="0"/>
        <v>#N/A</v>
      </c>
      <c r="K76" s="37">
        <v>0</v>
      </c>
      <c r="L76" s="59" t="e">
        <f>VLOOKUP(B76,[2]Total!$A:$D,4,)</f>
        <v>#N/A</v>
      </c>
      <c r="M76" s="59" t="e">
        <f>VLOOKUP(B76,[2]Total!$A:$E,5,)</f>
        <v>#N/A</v>
      </c>
      <c r="N76" s="59" t="e">
        <f>VLOOKUP(B76,[2]Total!$A:$F,6,)</f>
        <v>#N/A</v>
      </c>
      <c r="O76" s="59" t="e">
        <f>VLOOKUP(B76,[2]Total!$A:$G,7,)</f>
        <v>#N/A</v>
      </c>
      <c r="P76" s="59" t="e">
        <f>VLOOKUP(B76,[2]Total!$A:$H,8,)</f>
        <v>#N/A</v>
      </c>
      <c r="Q76" s="59" t="e">
        <f>VLOOKUP(B76,[2]Total!$A:$I,9,)</f>
        <v>#N/A</v>
      </c>
      <c r="R76" s="59" t="e">
        <f>VLOOKUP(B76,[2]Total!$A:$J,10,)</f>
        <v>#N/A</v>
      </c>
      <c r="S76" s="59" t="e">
        <f>VLOOKUP(B76,[2]Total!$A:$K,11,)</f>
        <v>#N/A</v>
      </c>
      <c r="T76" s="59" t="e">
        <f>VLOOKUP(B76,[2]Total!$A:$L,12,)</f>
        <v>#N/A</v>
      </c>
      <c r="U76" s="59" t="e">
        <f>VLOOKUP(B76,[2]Total!$A:$M,13,)</f>
        <v>#N/A</v>
      </c>
      <c r="V76" s="59" t="e">
        <f>VLOOKUP(B76,[2]Total!$A:$N,14,)</f>
        <v>#N/A</v>
      </c>
      <c r="W76" s="59" t="e">
        <f>VLOOKUP(B76,[2]Total!$A:$O,15,)</f>
        <v>#N/A</v>
      </c>
      <c r="X76" s="59" t="e">
        <f>VLOOKUP(B76,[2]Total!$A:$P,16,)</f>
        <v>#N/A</v>
      </c>
      <c r="Y76" s="59" t="e">
        <f>VLOOKUP(B76,[2]Total!$A:$Q,17,)</f>
        <v>#N/A</v>
      </c>
      <c r="Z76" s="59" t="e">
        <f>VLOOKUP(B76,[2]Total!$A:$R,18,)</f>
        <v>#N/A</v>
      </c>
      <c r="AA76" s="59" t="e">
        <f>VLOOKUP(B76,[2]Total!$A:$S,19,)</f>
        <v>#N/A</v>
      </c>
      <c r="AB76" s="59" t="e">
        <f>VLOOKUP(B76,[2]Total!$A:$T,20,)</f>
        <v>#N/A</v>
      </c>
    </row>
    <row r="77" spans="1:28" ht="102" hidden="1" x14ac:dyDescent="0.25">
      <c r="B77" s="53">
        <v>63</v>
      </c>
      <c r="C77" s="54" t="s">
        <v>237</v>
      </c>
      <c r="D77" s="60" t="s">
        <v>238</v>
      </c>
      <c r="E77" s="54" t="s">
        <v>236</v>
      </c>
      <c r="F77" s="40" t="e">
        <f t="shared" si="1"/>
        <v>#N/A</v>
      </c>
      <c r="G77" s="56">
        <v>0</v>
      </c>
      <c r="H77" s="57"/>
      <c r="I77" s="56">
        <v>0</v>
      </c>
      <c r="J77" s="58" t="e">
        <f t="shared" si="0"/>
        <v>#N/A</v>
      </c>
      <c r="K77" s="37">
        <v>0</v>
      </c>
      <c r="L77" s="59" t="e">
        <f>VLOOKUP(B77,[2]Total!$A:$D,4,)</f>
        <v>#N/A</v>
      </c>
      <c r="M77" s="59" t="e">
        <f>VLOOKUP(B77,[2]Total!$A:$E,5,)</f>
        <v>#N/A</v>
      </c>
      <c r="N77" s="59" t="e">
        <f>VLOOKUP(B77,[2]Total!$A:$F,6,)</f>
        <v>#N/A</v>
      </c>
      <c r="O77" s="59" t="e">
        <f>VLOOKUP(B77,[2]Total!$A:$G,7,)</f>
        <v>#N/A</v>
      </c>
      <c r="P77" s="59" t="e">
        <f>VLOOKUP(B77,[2]Total!$A:$H,8,)</f>
        <v>#N/A</v>
      </c>
      <c r="Q77" s="59" t="e">
        <f>VLOOKUP(B77,[2]Total!$A:$I,9,)</f>
        <v>#N/A</v>
      </c>
      <c r="R77" s="59" t="e">
        <f>VLOOKUP(B77,[2]Total!$A:$J,10,)</f>
        <v>#N/A</v>
      </c>
      <c r="S77" s="59" t="e">
        <f>VLOOKUP(B77,[2]Total!$A:$K,11,)</f>
        <v>#N/A</v>
      </c>
      <c r="T77" s="59" t="e">
        <f>VLOOKUP(B77,[2]Total!$A:$L,12,)</f>
        <v>#N/A</v>
      </c>
      <c r="U77" s="59" t="e">
        <f>VLOOKUP(B77,[2]Total!$A:$M,13,)</f>
        <v>#N/A</v>
      </c>
      <c r="V77" s="59" t="e">
        <f>VLOOKUP(B77,[2]Total!$A:$N,14,)</f>
        <v>#N/A</v>
      </c>
      <c r="W77" s="59" t="e">
        <f>VLOOKUP(B77,[2]Total!$A:$O,15,)</f>
        <v>#N/A</v>
      </c>
      <c r="X77" s="59" t="e">
        <f>VLOOKUP(B77,[2]Total!$A:$P,16,)</f>
        <v>#N/A</v>
      </c>
      <c r="Y77" s="59" t="e">
        <f>VLOOKUP(B77,[2]Total!$A:$Q,17,)</f>
        <v>#N/A</v>
      </c>
      <c r="Z77" s="59" t="e">
        <f>VLOOKUP(B77,[2]Total!$A:$R,18,)</f>
        <v>#N/A</v>
      </c>
      <c r="AA77" s="59" t="e">
        <f>VLOOKUP(B77,[2]Total!$A:$S,19,)</f>
        <v>#N/A</v>
      </c>
      <c r="AB77" s="59" t="e">
        <f>VLOOKUP(B77,[2]Total!$A:$T,20,)</f>
        <v>#N/A</v>
      </c>
    </row>
    <row r="78" spans="1:28" ht="38.25" x14ac:dyDescent="0.25">
      <c r="A78" s="38">
        <v>13</v>
      </c>
      <c r="B78" s="53">
        <v>64</v>
      </c>
      <c r="C78" s="54" t="s">
        <v>239</v>
      </c>
      <c r="D78" s="60" t="s">
        <v>240</v>
      </c>
      <c r="E78" s="54" t="s">
        <v>11</v>
      </c>
      <c r="F78" s="40">
        <f t="shared" si="1"/>
        <v>22</v>
      </c>
      <c r="G78" s="56">
        <v>5509</v>
      </c>
      <c r="H78" s="57">
        <v>0.82544926483935399</v>
      </c>
      <c r="I78" s="56">
        <v>1001.67</v>
      </c>
      <c r="J78" s="58">
        <f t="shared" si="0"/>
        <v>22036.739999999998</v>
      </c>
      <c r="K78" s="37">
        <v>0</v>
      </c>
      <c r="L78" s="59">
        <f>VLOOKUP(B78,[2]Total!$A:$D,4,)</f>
        <v>2</v>
      </c>
      <c r="M78" s="59">
        <f>VLOOKUP(B78,[2]Total!$A:$E,5,)</f>
        <v>4</v>
      </c>
      <c r="N78" s="59">
        <f>VLOOKUP(B78,[2]Total!$A:$F,6,)</f>
        <v>1</v>
      </c>
      <c r="O78" s="59">
        <f>VLOOKUP(B78,[2]Total!$A:$G,7,)</f>
        <v>2</v>
      </c>
      <c r="P78" s="59">
        <f>VLOOKUP(B78,[2]Total!$A:$H,8,)</f>
        <v>1</v>
      </c>
      <c r="Q78" s="59">
        <f>VLOOKUP(B78,[2]Total!$A:$I,9,)</f>
        <v>1</v>
      </c>
      <c r="R78" s="59">
        <f>VLOOKUP(B78,[2]Total!$A:$J,10,)</f>
        <v>1</v>
      </c>
      <c r="S78" s="59">
        <f>VLOOKUP(B78,[2]Total!$A:$K,11,)</f>
        <v>1</v>
      </c>
      <c r="T78" s="59">
        <f>VLOOKUP(B78,[2]Total!$A:$L,12,)</f>
        <v>1</v>
      </c>
      <c r="U78" s="59">
        <f>VLOOKUP(B78,[2]Total!$A:$M,13,)</f>
        <v>1</v>
      </c>
      <c r="V78" s="59">
        <f>VLOOKUP(B78,[2]Total!$A:$N,14,)</f>
        <v>1</v>
      </c>
      <c r="W78" s="59">
        <f>VLOOKUP(B78,[2]Total!$A:$O,15,)</f>
        <v>1</v>
      </c>
      <c r="X78" s="59">
        <f>VLOOKUP(B78,[2]Total!$A:$P,16,)</f>
        <v>1</v>
      </c>
      <c r="Y78" s="59">
        <f>VLOOKUP(B78,[2]Total!$A:$Q,17,)</f>
        <v>1</v>
      </c>
      <c r="Z78" s="59">
        <f>VLOOKUP(B78,[2]Total!$A:$R,18,)</f>
        <v>1</v>
      </c>
      <c r="AA78" s="59">
        <f>VLOOKUP(B78,[2]Total!$A:$S,19,)</f>
        <v>1</v>
      </c>
      <c r="AB78" s="59">
        <f>VLOOKUP(B78,[2]Total!$A:$T,20,)</f>
        <v>1</v>
      </c>
    </row>
    <row r="79" spans="1:28" ht="38.25" hidden="1" x14ac:dyDescent="0.25">
      <c r="B79" s="53">
        <v>65</v>
      </c>
      <c r="C79" s="54" t="s">
        <v>241</v>
      </c>
      <c r="D79" s="60" t="s">
        <v>242</v>
      </c>
      <c r="E79" s="54" t="s">
        <v>11</v>
      </c>
      <c r="F79" s="40" t="e">
        <f t="shared" si="1"/>
        <v>#N/A</v>
      </c>
      <c r="G79" s="56">
        <v>0</v>
      </c>
      <c r="H79" s="57"/>
      <c r="I79" s="56">
        <v>0</v>
      </c>
      <c r="J79" s="58" t="e">
        <f t="shared" ref="J79:J142" si="2">+I79*F79</f>
        <v>#N/A</v>
      </c>
      <c r="K79" s="37">
        <v>0</v>
      </c>
      <c r="L79" s="59" t="e">
        <f>VLOOKUP(B79,[2]Total!$A:$D,4,)</f>
        <v>#N/A</v>
      </c>
      <c r="M79" s="59" t="e">
        <f>VLOOKUP(B79,[2]Total!$A:$E,5,)</f>
        <v>#N/A</v>
      </c>
      <c r="N79" s="59" t="e">
        <f>VLOOKUP(B79,[2]Total!$A:$F,6,)</f>
        <v>#N/A</v>
      </c>
      <c r="O79" s="59" t="e">
        <f>VLOOKUP(B79,[2]Total!$A:$G,7,)</f>
        <v>#N/A</v>
      </c>
      <c r="P79" s="59" t="e">
        <f>VLOOKUP(B79,[2]Total!$A:$H,8,)</f>
        <v>#N/A</v>
      </c>
      <c r="Q79" s="59" t="e">
        <f>VLOOKUP(B79,[2]Total!$A:$I,9,)</f>
        <v>#N/A</v>
      </c>
      <c r="R79" s="59" t="e">
        <f>VLOOKUP(B79,[2]Total!$A:$J,10,)</f>
        <v>#N/A</v>
      </c>
      <c r="S79" s="59" t="e">
        <f>VLOOKUP(B79,[2]Total!$A:$K,11,)</f>
        <v>#N/A</v>
      </c>
      <c r="T79" s="59" t="e">
        <f>VLOOKUP(B79,[2]Total!$A:$L,12,)</f>
        <v>#N/A</v>
      </c>
      <c r="U79" s="59" t="e">
        <f>VLOOKUP(B79,[2]Total!$A:$M,13,)</f>
        <v>#N/A</v>
      </c>
      <c r="V79" s="59" t="e">
        <f>VLOOKUP(B79,[2]Total!$A:$N,14,)</f>
        <v>#N/A</v>
      </c>
      <c r="W79" s="59" t="e">
        <f>VLOOKUP(B79,[2]Total!$A:$O,15,)</f>
        <v>#N/A</v>
      </c>
      <c r="X79" s="59" t="e">
        <f>VLOOKUP(B79,[2]Total!$A:$P,16,)</f>
        <v>#N/A</v>
      </c>
      <c r="Y79" s="59" t="e">
        <f>VLOOKUP(B79,[2]Total!$A:$Q,17,)</f>
        <v>#N/A</v>
      </c>
      <c r="Z79" s="59" t="e">
        <f>VLOOKUP(B79,[2]Total!$A:$R,18,)</f>
        <v>#N/A</v>
      </c>
      <c r="AA79" s="59" t="e">
        <f>VLOOKUP(B79,[2]Total!$A:$S,19,)</f>
        <v>#N/A</v>
      </c>
      <c r="AB79" s="59" t="e">
        <f>VLOOKUP(B79,[2]Total!$A:$T,20,)</f>
        <v>#N/A</v>
      </c>
    </row>
    <row r="80" spans="1:28" ht="38.25" hidden="1" x14ac:dyDescent="0.25">
      <c r="B80" s="53">
        <v>66</v>
      </c>
      <c r="C80" s="54" t="s">
        <v>243</v>
      </c>
      <c r="D80" s="55" t="s">
        <v>244</v>
      </c>
      <c r="E80" s="54" t="s">
        <v>11</v>
      </c>
      <c r="F80" s="40" t="e">
        <f t="shared" ref="F80:F143" si="3">SUM(L80:AB80)</f>
        <v>#N/A</v>
      </c>
      <c r="G80" s="56">
        <v>0</v>
      </c>
      <c r="H80" s="57"/>
      <c r="I80" s="56">
        <v>0</v>
      </c>
      <c r="J80" s="58" t="e">
        <f t="shared" si="2"/>
        <v>#N/A</v>
      </c>
      <c r="K80" s="37">
        <v>0</v>
      </c>
      <c r="L80" s="59" t="e">
        <f>VLOOKUP(B80,[2]Total!$A:$D,4,)</f>
        <v>#N/A</v>
      </c>
      <c r="M80" s="59" t="e">
        <f>VLOOKUP(B80,[2]Total!$A:$E,5,)</f>
        <v>#N/A</v>
      </c>
      <c r="N80" s="59" t="e">
        <f>VLOOKUP(B80,[2]Total!$A:$F,6,)</f>
        <v>#N/A</v>
      </c>
      <c r="O80" s="59" t="e">
        <f>VLOOKUP(B80,[2]Total!$A:$G,7,)</f>
        <v>#N/A</v>
      </c>
      <c r="P80" s="59" t="e">
        <f>VLOOKUP(B80,[2]Total!$A:$H,8,)</f>
        <v>#N/A</v>
      </c>
      <c r="Q80" s="59" t="e">
        <f>VLOOKUP(B80,[2]Total!$A:$I,9,)</f>
        <v>#N/A</v>
      </c>
      <c r="R80" s="59" t="e">
        <f>VLOOKUP(B80,[2]Total!$A:$J,10,)</f>
        <v>#N/A</v>
      </c>
      <c r="S80" s="59" t="e">
        <f>VLOOKUP(B80,[2]Total!$A:$K,11,)</f>
        <v>#N/A</v>
      </c>
      <c r="T80" s="59" t="e">
        <f>VLOOKUP(B80,[2]Total!$A:$L,12,)</f>
        <v>#N/A</v>
      </c>
      <c r="U80" s="59" t="e">
        <f>VLOOKUP(B80,[2]Total!$A:$M,13,)</f>
        <v>#N/A</v>
      </c>
      <c r="V80" s="59" t="e">
        <f>VLOOKUP(B80,[2]Total!$A:$N,14,)</f>
        <v>#N/A</v>
      </c>
      <c r="W80" s="59" t="e">
        <f>VLOOKUP(B80,[2]Total!$A:$O,15,)</f>
        <v>#N/A</v>
      </c>
      <c r="X80" s="59" t="e">
        <f>VLOOKUP(B80,[2]Total!$A:$P,16,)</f>
        <v>#N/A</v>
      </c>
      <c r="Y80" s="59" t="e">
        <f>VLOOKUP(B80,[2]Total!$A:$Q,17,)</f>
        <v>#N/A</v>
      </c>
      <c r="Z80" s="59" t="e">
        <f>VLOOKUP(B80,[2]Total!$A:$R,18,)</f>
        <v>#N/A</v>
      </c>
      <c r="AA80" s="59" t="e">
        <f>VLOOKUP(B80,[2]Total!$A:$S,19,)</f>
        <v>#N/A</v>
      </c>
      <c r="AB80" s="59" t="e">
        <f>VLOOKUP(B80,[2]Total!$A:$T,20,)</f>
        <v>#N/A</v>
      </c>
    </row>
    <row r="81" spans="1:28" ht="38.25" hidden="1" x14ac:dyDescent="0.25">
      <c r="B81" s="53">
        <v>67</v>
      </c>
      <c r="C81" s="54" t="s">
        <v>245</v>
      </c>
      <c r="D81" s="55" t="s">
        <v>246</v>
      </c>
      <c r="E81" s="54" t="s">
        <v>11</v>
      </c>
      <c r="F81" s="40" t="e">
        <f t="shared" si="3"/>
        <v>#N/A</v>
      </c>
      <c r="G81" s="56">
        <v>0</v>
      </c>
      <c r="H81" s="57"/>
      <c r="I81" s="56">
        <v>0</v>
      </c>
      <c r="J81" s="58" t="e">
        <f t="shared" si="2"/>
        <v>#N/A</v>
      </c>
      <c r="K81" s="37">
        <v>0</v>
      </c>
      <c r="L81" s="59" t="e">
        <f>VLOOKUP(B81,[2]Total!$A:$D,4,)</f>
        <v>#N/A</v>
      </c>
      <c r="M81" s="59" t="e">
        <f>VLOOKUP(B81,[2]Total!$A:$E,5,)</f>
        <v>#N/A</v>
      </c>
      <c r="N81" s="59" t="e">
        <f>VLOOKUP(B81,[2]Total!$A:$F,6,)</f>
        <v>#N/A</v>
      </c>
      <c r="O81" s="59" t="e">
        <f>VLOOKUP(B81,[2]Total!$A:$G,7,)</f>
        <v>#N/A</v>
      </c>
      <c r="P81" s="59" t="e">
        <f>VLOOKUP(B81,[2]Total!$A:$H,8,)</f>
        <v>#N/A</v>
      </c>
      <c r="Q81" s="59" t="e">
        <f>VLOOKUP(B81,[2]Total!$A:$I,9,)</f>
        <v>#N/A</v>
      </c>
      <c r="R81" s="59" t="e">
        <f>VLOOKUP(B81,[2]Total!$A:$J,10,)</f>
        <v>#N/A</v>
      </c>
      <c r="S81" s="59" t="e">
        <f>VLOOKUP(B81,[2]Total!$A:$K,11,)</f>
        <v>#N/A</v>
      </c>
      <c r="T81" s="59" t="e">
        <f>VLOOKUP(B81,[2]Total!$A:$L,12,)</f>
        <v>#N/A</v>
      </c>
      <c r="U81" s="59" t="e">
        <f>VLOOKUP(B81,[2]Total!$A:$M,13,)</f>
        <v>#N/A</v>
      </c>
      <c r="V81" s="59" t="e">
        <f>VLOOKUP(B81,[2]Total!$A:$N,14,)</f>
        <v>#N/A</v>
      </c>
      <c r="W81" s="59" t="e">
        <f>VLOOKUP(B81,[2]Total!$A:$O,15,)</f>
        <v>#N/A</v>
      </c>
      <c r="X81" s="59" t="e">
        <f>VLOOKUP(B81,[2]Total!$A:$P,16,)</f>
        <v>#N/A</v>
      </c>
      <c r="Y81" s="59" t="e">
        <f>VLOOKUP(B81,[2]Total!$A:$Q,17,)</f>
        <v>#N/A</v>
      </c>
      <c r="Z81" s="59" t="e">
        <f>VLOOKUP(B81,[2]Total!$A:$R,18,)</f>
        <v>#N/A</v>
      </c>
      <c r="AA81" s="59" t="e">
        <f>VLOOKUP(B81,[2]Total!$A:$S,19,)</f>
        <v>#N/A</v>
      </c>
      <c r="AB81" s="59" t="e">
        <f>VLOOKUP(B81,[2]Total!$A:$T,20,)</f>
        <v>#N/A</v>
      </c>
    </row>
    <row r="82" spans="1:28" ht="38.25" hidden="1" x14ac:dyDescent="0.25">
      <c r="B82" s="53">
        <v>68</v>
      </c>
      <c r="C82" s="54" t="s">
        <v>247</v>
      </c>
      <c r="D82" s="55" t="s">
        <v>248</v>
      </c>
      <c r="E82" s="54" t="s">
        <v>11</v>
      </c>
      <c r="F82" s="40" t="e">
        <f t="shared" si="3"/>
        <v>#N/A</v>
      </c>
      <c r="G82" s="56">
        <v>0</v>
      </c>
      <c r="H82" s="57"/>
      <c r="I82" s="56">
        <v>0</v>
      </c>
      <c r="J82" s="58" t="e">
        <f t="shared" si="2"/>
        <v>#N/A</v>
      </c>
      <c r="K82" s="37">
        <v>0</v>
      </c>
      <c r="L82" s="59" t="e">
        <f>VLOOKUP(B82,[2]Total!$A:$D,4,)</f>
        <v>#N/A</v>
      </c>
      <c r="M82" s="59" t="e">
        <f>VLOOKUP(B82,[2]Total!$A:$E,5,)</f>
        <v>#N/A</v>
      </c>
      <c r="N82" s="59" t="e">
        <f>VLOOKUP(B82,[2]Total!$A:$F,6,)</f>
        <v>#N/A</v>
      </c>
      <c r="O82" s="59" t="e">
        <f>VLOOKUP(B82,[2]Total!$A:$G,7,)</f>
        <v>#N/A</v>
      </c>
      <c r="P82" s="59" t="e">
        <f>VLOOKUP(B82,[2]Total!$A:$H,8,)</f>
        <v>#N/A</v>
      </c>
      <c r="Q82" s="59" t="e">
        <f>VLOOKUP(B82,[2]Total!$A:$I,9,)</f>
        <v>#N/A</v>
      </c>
      <c r="R82" s="59" t="e">
        <f>VLOOKUP(B82,[2]Total!$A:$J,10,)</f>
        <v>#N/A</v>
      </c>
      <c r="S82" s="59" t="e">
        <f>VLOOKUP(B82,[2]Total!$A:$K,11,)</f>
        <v>#N/A</v>
      </c>
      <c r="T82" s="59" t="e">
        <f>VLOOKUP(B82,[2]Total!$A:$L,12,)</f>
        <v>#N/A</v>
      </c>
      <c r="U82" s="59" t="e">
        <f>VLOOKUP(B82,[2]Total!$A:$M,13,)</f>
        <v>#N/A</v>
      </c>
      <c r="V82" s="59" t="e">
        <f>VLOOKUP(B82,[2]Total!$A:$N,14,)</f>
        <v>#N/A</v>
      </c>
      <c r="W82" s="59" t="e">
        <f>VLOOKUP(B82,[2]Total!$A:$O,15,)</f>
        <v>#N/A</v>
      </c>
      <c r="X82" s="59" t="e">
        <f>VLOOKUP(B82,[2]Total!$A:$P,16,)</f>
        <v>#N/A</v>
      </c>
      <c r="Y82" s="59" t="e">
        <f>VLOOKUP(B82,[2]Total!$A:$Q,17,)</f>
        <v>#N/A</v>
      </c>
      <c r="Z82" s="59" t="e">
        <f>VLOOKUP(B82,[2]Total!$A:$R,18,)</f>
        <v>#N/A</v>
      </c>
      <c r="AA82" s="59" t="e">
        <f>VLOOKUP(B82,[2]Total!$A:$S,19,)</f>
        <v>#N/A</v>
      </c>
      <c r="AB82" s="59" t="e">
        <f>VLOOKUP(B82,[2]Total!$A:$T,20,)</f>
        <v>#N/A</v>
      </c>
    </row>
    <row r="83" spans="1:28" ht="51" hidden="1" x14ac:dyDescent="0.25">
      <c r="B83" s="53">
        <v>69</v>
      </c>
      <c r="C83" s="54" t="s">
        <v>249</v>
      </c>
      <c r="D83" s="55" t="s">
        <v>250</v>
      </c>
      <c r="E83" s="54" t="s">
        <v>11</v>
      </c>
      <c r="F83" s="40" t="e">
        <f t="shared" si="3"/>
        <v>#N/A</v>
      </c>
      <c r="G83" s="56">
        <v>0</v>
      </c>
      <c r="H83" s="57"/>
      <c r="I83" s="56">
        <v>0</v>
      </c>
      <c r="J83" s="58" t="e">
        <f t="shared" si="2"/>
        <v>#N/A</v>
      </c>
      <c r="K83" s="37">
        <v>0</v>
      </c>
      <c r="L83" s="59" t="e">
        <f>VLOOKUP(B83,[2]Total!$A:$D,4,)</f>
        <v>#N/A</v>
      </c>
      <c r="M83" s="59" t="e">
        <f>VLOOKUP(B83,[2]Total!$A:$E,5,)</f>
        <v>#N/A</v>
      </c>
      <c r="N83" s="59" t="e">
        <f>VLOOKUP(B83,[2]Total!$A:$F,6,)</f>
        <v>#N/A</v>
      </c>
      <c r="O83" s="59" t="e">
        <f>VLOOKUP(B83,[2]Total!$A:$G,7,)</f>
        <v>#N/A</v>
      </c>
      <c r="P83" s="59" t="e">
        <f>VLOOKUP(B83,[2]Total!$A:$H,8,)</f>
        <v>#N/A</v>
      </c>
      <c r="Q83" s="59" t="e">
        <f>VLOOKUP(B83,[2]Total!$A:$I,9,)</f>
        <v>#N/A</v>
      </c>
      <c r="R83" s="59" t="e">
        <f>VLOOKUP(B83,[2]Total!$A:$J,10,)</f>
        <v>#N/A</v>
      </c>
      <c r="S83" s="59" t="e">
        <f>VLOOKUP(B83,[2]Total!$A:$K,11,)</f>
        <v>#N/A</v>
      </c>
      <c r="T83" s="59" t="e">
        <f>VLOOKUP(B83,[2]Total!$A:$L,12,)</f>
        <v>#N/A</v>
      </c>
      <c r="U83" s="59" t="e">
        <f>VLOOKUP(B83,[2]Total!$A:$M,13,)</f>
        <v>#N/A</v>
      </c>
      <c r="V83" s="59" t="e">
        <f>VLOOKUP(B83,[2]Total!$A:$N,14,)</f>
        <v>#N/A</v>
      </c>
      <c r="W83" s="59" t="e">
        <f>VLOOKUP(B83,[2]Total!$A:$O,15,)</f>
        <v>#N/A</v>
      </c>
      <c r="X83" s="59" t="e">
        <f>VLOOKUP(B83,[2]Total!$A:$P,16,)</f>
        <v>#N/A</v>
      </c>
      <c r="Y83" s="59" t="e">
        <f>VLOOKUP(B83,[2]Total!$A:$Q,17,)</f>
        <v>#N/A</v>
      </c>
      <c r="Z83" s="59" t="e">
        <f>VLOOKUP(B83,[2]Total!$A:$R,18,)</f>
        <v>#N/A</v>
      </c>
      <c r="AA83" s="59" t="e">
        <f>VLOOKUP(B83,[2]Total!$A:$S,19,)</f>
        <v>#N/A</v>
      </c>
      <c r="AB83" s="59" t="e">
        <f>VLOOKUP(B83,[2]Total!$A:$T,20,)</f>
        <v>#N/A</v>
      </c>
    </row>
    <row r="84" spans="1:28" ht="51" hidden="1" x14ac:dyDescent="0.25">
      <c r="B84" s="53">
        <v>70</v>
      </c>
      <c r="C84" s="54" t="s">
        <v>251</v>
      </c>
      <c r="D84" s="55" t="s">
        <v>252</v>
      </c>
      <c r="E84" s="54" t="s">
        <v>11</v>
      </c>
      <c r="F84" s="40" t="e">
        <f t="shared" si="3"/>
        <v>#N/A</v>
      </c>
      <c r="G84" s="56">
        <v>0</v>
      </c>
      <c r="H84" s="57"/>
      <c r="I84" s="56">
        <v>0</v>
      </c>
      <c r="J84" s="58" t="e">
        <f t="shared" si="2"/>
        <v>#N/A</v>
      </c>
      <c r="K84" s="37">
        <v>0</v>
      </c>
      <c r="L84" s="59" t="e">
        <f>VLOOKUP(B84,[2]Total!$A:$D,4,)</f>
        <v>#N/A</v>
      </c>
      <c r="M84" s="59" t="e">
        <f>VLOOKUP(B84,[2]Total!$A:$E,5,)</f>
        <v>#N/A</v>
      </c>
      <c r="N84" s="59" t="e">
        <f>VLOOKUP(B84,[2]Total!$A:$F,6,)</f>
        <v>#N/A</v>
      </c>
      <c r="O84" s="59" t="e">
        <f>VLOOKUP(B84,[2]Total!$A:$G,7,)</f>
        <v>#N/A</v>
      </c>
      <c r="P84" s="59" t="e">
        <f>VLOOKUP(B84,[2]Total!$A:$H,8,)</f>
        <v>#N/A</v>
      </c>
      <c r="Q84" s="59" t="e">
        <f>VLOOKUP(B84,[2]Total!$A:$I,9,)</f>
        <v>#N/A</v>
      </c>
      <c r="R84" s="59" t="e">
        <f>VLOOKUP(B84,[2]Total!$A:$J,10,)</f>
        <v>#N/A</v>
      </c>
      <c r="S84" s="59" t="e">
        <f>VLOOKUP(B84,[2]Total!$A:$K,11,)</f>
        <v>#N/A</v>
      </c>
      <c r="T84" s="59" t="e">
        <f>VLOOKUP(B84,[2]Total!$A:$L,12,)</f>
        <v>#N/A</v>
      </c>
      <c r="U84" s="59" t="e">
        <f>VLOOKUP(B84,[2]Total!$A:$M,13,)</f>
        <v>#N/A</v>
      </c>
      <c r="V84" s="59" t="e">
        <f>VLOOKUP(B84,[2]Total!$A:$N,14,)</f>
        <v>#N/A</v>
      </c>
      <c r="W84" s="59" t="e">
        <f>VLOOKUP(B84,[2]Total!$A:$O,15,)</f>
        <v>#N/A</v>
      </c>
      <c r="X84" s="59" t="e">
        <f>VLOOKUP(B84,[2]Total!$A:$P,16,)</f>
        <v>#N/A</v>
      </c>
      <c r="Y84" s="59" t="e">
        <f>VLOOKUP(B84,[2]Total!$A:$Q,17,)</f>
        <v>#N/A</v>
      </c>
      <c r="Z84" s="59" t="e">
        <f>VLOOKUP(B84,[2]Total!$A:$R,18,)</f>
        <v>#N/A</v>
      </c>
      <c r="AA84" s="59" t="e">
        <f>VLOOKUP(B84,[2]Total!$A:$S,19,)</f>
        <v>#N/A</v>
      </c>
      <c r="AB84" s="59" t="e">
        <f>VLOOKUP(B84,[2]Total!$A:$T,20,)</f>
        <v>#N/A</v>
      </c>
    </row>
    <row r="85" spans="1:28" ht="89.25" hidden="1" x14ac:dyDescent="0.25">
      <c r="B85" s="53">
        <v>71</v>
      </c>
      <c r="C85" s="54" t="s">
        <v>253</v>
      </c>
      <c r="D85" s="55" t="s">
        <v>254</v>
      </c>
      <c r="E85" s="54" t="s">
        <v>11</v>
      </c>
      <c r="F85" s="40" t="e">
        <f t="shared" si="3"/>
        <v>#N/A</v>
      </c>
      <c r="G85" s="56">
        <v>0</v>
      </c>
      <c r="H85" s="57"/>
      <c r="I85" s="56">
        <v>0</v>
      </c>
      <c r="J85" s="58" t="e">
        <f t="shared" si="2"/>
        <v>#N/A</v>
      </c>
      <c r="K85" s="37">
        <v>0</v>
      </c>
      <c r="L85" s="59" t="e">
        <f>VLOOKUP(B85,[2]Total!$A:$D,4,)</f>
        <v>#N/A</v>
      </c>
      <c r="M85" s="59" t="e">
        <f>VLOOKUP(B85,[2]Total!$A:$E,5,)</f>
        <v>#N/A</v>
      </c>
      <c r="N85" s="59" t="e">
        <f>VLOOKUP(B85,[2]Total!$A:$F,6,)</f>
        <v>#N/A</v>
      </c>
      <c r="O85" s="59" t="e">
        <f>VLOOKUP(B85,[2]Total!$A:$G,7,)</f>
        <v>#N/A</v>
      </c>
      <c r="P85" s="59" t="e">
        <f>VLOOKUP(B85,[2]Total!$A:$H,8,)</f>
        <v>#N/A</v>
      </c>
      <c r="Q85" s="59" t="e">
        <f>VLOOKUP(B85,[2]Total!$A:$I,9,)</f>
        <v>#N/A</v>
      </c>
      <c r="R85" s="59" t="e">
        <f>VLOOKUP(B85,[2]Total!$A:$J,10,)</f>
        <v>#N/A</v>
      </c>
      <c r="S85" s="59" t="e">
        <f>VLOOKUP(B85,[2]Total!$A:$K,11,)</f>
        <v>#N/A</v>
      </c>
      <c r="T85" s="59" t="e">
        <f>VLOOKUP(B85,[2]Total!$A:$L,12,)</f>
        <v>#N/A</v>
      </c>
      <c r="U85" s="59" t="e">
        <f>VLOOKUP(B85,[2]Total!$A:$M,13,)</f>
        <v>#N/A</v>
      </c>
      <c r="V85" s="59" t="e">
        <f>VLOOKUP(B85,[2]Total!$A:$N,14,)</f>
        <v>#N/A</v>
      </c>
      <c r="W85" s="59" t="e">
        <f>VLOOKUP(B85,[2]Total!$A:$O,15,)</f>
        <v>#N/A</v>
      </c>
      <c r="X85" s="59" t="e">
        <f>VLOOKUP(B85,[2]Total!$A:$P,16,)</f>
        <v>#N/A</v>
      </c>
      <c r="Y85" s="59" t="e">
        <f>VLOOKUP(B85,[2]Total!$A:$Q,17,)</f>
        <v>#N/A</v>
      </c>
      <c r="Z85" s="59" t="e">
        <f>VLOOKUP(B85,[2]Total!$A:$R,18,)</f>
        <v>#N/A</v>
      </c>
      <c r="AA85" s="59" t="e">
        <f>VLOOKUP(B85,[2]Total!$A:$S,19,)</f>
        <v>#N/A</v>
      </c>
      <c r="AB85" s="59" t="e">
        <f>VLOOKUP(B85,[2]Total!$A:$T,20,)</f>
        <v>#N/A</v>
      </c>
    </row>
    <row r="86" spans="1:28" ht="51" hidden="1" x14ac:dyDescent="0.25">
      <c r="B86" s="53">
        <v>72</v>
      </c>
      <c r="C86" s="54" t="s">
        <v>255</v>
      </c>
      <c r="D86" s="55" t="s">
        <v>256</v>
      </c>
      <c r="E86" s="54" t="s">
        <v>257</v>
      </c>
      <c r="F86" s="40" t="e">
        <f t="shared" si="3"/>
        <v>#N/A</v>
      </c>
      <c r="G86" s="56">
        <v>0</v>
      </c>
      <c r="H86" s="57"/>
      <c r="I86" s="56">
        <v>0</v>
      </c>
      <c r="J86" s="58" t="e">
        <f t="shared" si="2"/>
        <v>#N/A</v>
      </c>
      <c r="K86" s="37">
        <v>0</v>
      </c>
      <c r="L86" s="59" t="e">
        <f>VLOOKUP(B86,[2]Total!$A:$D,4,)</f>
        <v>#N/A</v>
      </c>
      <c r="M86" s="59" t="e">
        <f>VLOOKUP(B86,[2]Total!$A:$E,5,)</f>
        <v>#N/A</v>
      </c>
      <c r="N86" s="59" t="e">
        <f>VLOOKUP(B86,[2]Total!$A:$F,6,)</f>
        <v>#N/A</v>
      </c>
      <c r="O86" s="59" t="e">
        <f>VLOOKUP(B86,[2]Total!$A:$G,7,)</f>
        <v>#N/A</v>
      </c>
      <c r="P86" s="59" t="e">
        <f>VLOOKUP(B86,[2]Total!$A:$H,8,)</f>
        <v>#N/A</v>
      </c>
      <c r="Q86" s="59" t="e">
        <f>VLOOKUP(B86,[2]Total!$A:$I,9,)</f>
        <v>#N/A</v>
      </c>
      <c r="R86" s="59" t="e">
        <f>VLOOKUP(B86,[2]Total!$A:$J,10,)</f>
        <v>#N/A</v>
      </c>
      <c r="S86" s="59" t="e">
        <f>VLOOKUP(B86,[2]Total!$A:$K,11,)</f>
        <v>#N/A</v>
      </c>
      <c r="T86" s="59" t="e">
        <f>VLOOKUP(B86,[2]Total!$A:$L,12,)</f>
        <v>#N/A</v>
      </c>
      <c r="U86" s="59" t="e">
        <f>VLOOKUP(B86,[2]Total!$A:$M,13,)</f>
        <v>#N/A</v>
      </c>
      <c r="V86" s="59" t="e">
        <f>VLOOKUP(B86,[2]Total!$A:$N,14,)</f>
        <v>#N/A</v>
      </c>
      <c r="W86" s="59" t="e">
        <f>VLOOKUP(B86,[2]Total!$A:$O,15,)</f>
        <v>#N/A</v>
      </c>
      <c r="X86" s="59" t="e">
        <f>VLOOKUP(B86,[2]Total!$A:$P,16,)</f>
        <v>#N/A</v>
      </c>
      <c r="Y86" s="59" t="e">
        <f>VLOOKUP(B86,[2]Total!$A:$Q,17,)</f>
        <v>#N/A</v>
      </c>
      <c r="Z86" s="59" t="e">
        <f>VLOOKUP(B86,[2]Total!$A:$R,18,)</f>
        <v>#N/A</v>
      </c>
      <c r="AA86" s="59" t="e">
        <f>VLOOKUP(B86,[2]Total!$A:$S,19,)</f>
        <v>#N/A</v>
      </c>
      <c r="AB86" s="59" t="e">
        <f>VLOOKUP(B86,[2]Total!$A:$T,20,)</f>
        <v>#N/A</v>
      </c>
    </row>
    <row r="87" spans="1:28" ht="51" hidden="1" x14ac:dyDescent="0.25">
      <c r="B87" s="53">
        <v>73</v>
      </c>
      <c r="C87" s="54" t="s">
        <v>258</v>
      </c>
      <c r="D87" s="55" t="s">
        <v>259</v>
      </c>
      <c r="E87" s="54" t="s">
        <v>260</v>
      </c>
      <c r="F87" s="40" t="e">
        <f t="shared" si="3"/>
        <v>#N/A</v>
      </c>
      <c r="G87" s="56">
        <v>0</v>
      </c>
      <c r="H87" s="57"/>
      <c r="I87" s="56">
        <v>0</v>
      </c>
      <c r="J87" s="58" t="e">
        <f t="shared" si="2"/>
        <v>#N/A</v>
      </c>
      <c r="K87" s="37">
        <v>0</v>
      </c>
      <c r="L87" s="59" t="e">
        <f>VLOOKUP(B87,[2]Total!$A:$D,4,)</f>
        <v>#N/A</v>
      </c>
      <c r="M87" s="59" t="e">
        <f>VLOOKUP(B87,[2]Total!$A:$E,5,)</f>
        <v>#N/A</v>
      </c>
      <c r="N87" s="59" t="e">
        <f>VLOOKUP(B87,[2]Total!$A:$F,6,)</f>
        <v>#N/A</v>
      </c>
      <c r="O87" s="59" t="e">
        <f>VLOOKUP(B87,[2]Total!$A:$G,7,)</f>
        <v>#N/A</v>
      </c>
      <c r="P87" s="59" t="e">
        <f>VLOOKUP(B87,[2]Total!$A:$H,8,)</f>
        <v>#N/A</v>
      </c>
      <c r="Q87" s="59" t="e">
        <f>VLOOKUP(B87,[2]Total!$A:$I,9,)</f>
        <v>#N/A</v>
      </c>
      <c r="R87" s="59" t="e">
        <f>VLOOKUP(B87,[2]Total!$A:$J,10,)</f>
        <v>#N/A</v>
      </c>
      <c r="S87" s="59" t="e">
        <f>VLOOKUP(B87,[2]Total!$A:$K,11,)</f>
        <v>#N/A</v>
      </c>
      <c r="T87" s="59" t="e">
        <f>VLOOKUP(B87,[2]Total!$A:$L,12,)</f>
        <v>#N/A</v>
      </c>
      <c r="U87" s="59" t="e">
        <f>VLOOKUP(B87,[2]Total!$A:$M,13,)</f>
        <v>#N/A</v>
      </c>
      <c r="V87" s="59" t="e">
        <f>VLOOKUP(B87,[2]Total!$A:$N,14,)</f>
        <v>#N/A</v>
      </c>
      <c r="W87" s="59" t="e">
        <f>VLOOKUP(B87,[2]Total!$A:$O,15,)</f>
        <v>#N/A</v>
      </c>
      <c r="X87" s="59" t="e">
        <f>VLOOKUP(B87,[2]Total!$A:$P,16,)</f>
        <v>#N/A</v>
      </c>
      <c r="Y87" s="59" t="e">
        <f>VLOOKUP(B87,[2]Total!$A:$Q,17,)</f>
        <v>#N/A</v>
      </c>
      <c r="Z87" s="59" t="e">
        <f>VLOOKUP(B87,[2]Total!$A:$R,18,)</f>
        <v>#N/A</v>
      </c>
      <c r="AA87" s="59" t="e">
        <f>VLOOKUP(B87,[2]Total!$A:$S,19,)</f>
        <v>#N/A</v>
      </c>
      <c r="AB87" s="59" t="e">
        <f>VLOOKUP(B87,[2]Total!$A:$T,20,)</f>
        <v>#N/A</v>
      </c>
    </row>
    <row r="88" spans="1:28" ht="63.75" hidden="1" x14ac:dyDescent="0.25">
      <c r="B88" s="53">
        <v>74</v>
      </c>
      <c r="C88" s="54" t="s">
        <v>261</v>
      </c>
      <c r="D88" s="55" t="s">
        <v>262</v>
      </c>
      <c r="E88" s="54" t="s">
        <v>263</v>
      </c>
      <c r="F88" s="40" t="e">
        <f t="shared" si="3"/>
        <v>#N/A</v>
      </c>
      <c r="G88" s="56">
        <v>0</v>
      </c>
      <c r="H88" s="57"/>
      <c r="I88" s="56">
        <v>0</v>
      </c>
      <c r="J88" s="58" t="e">
        <f t="shared" si="2"/>
        <v>#N/A</v>
      </c>
      <c r="K88" s="37">
        <v>0</v>
      </c>
      <c r="L88" s="59" t="e">
        <f>VLOOKUP(B88,[2]Total!$A:$D,4,)</f>
        <v>#N/A</v>
      </c>
      <c r="M88" s="59" t="e">
        <f>VLOOKUP(B88,[2]Total!$A:$E,5,)</f>
        <v>#N/A</v>
      </c>
      <c r="N88" s="59" t="e">
        <f>VLOOKUP(B88,[2]Total!$A:$F,6,)</f>
        <v>#N/A</v>
      </c>
      <c r="O88" s="59" t="e">
        <f>VLOOKUP(B88,[2]Total!$A:$G,7,)</f>
        <v>#N/A</v>
      </c>
      <c r="P88" s="59" t="e">
        <f>VLOOKUP(B88,[2]Total!$A:$H,8,)</f>
        <v>#N/A</v>
      </c>
      <c r="Q88" s="59" t="e">
        <f>VLOOKUP(B88,[2]Total!$A:$I,9,)</f>
        <v>#N/A</v>
      </c>
      <c r="R88" s="59" t="e">
        <f>VLOOKUP(B88,[2]Total!$A:$J,10,)</f>
        <v>#N/A</v>
      </c>
      <c r="S88" s="59" t="e">
        <f>VLOOKUP(B88,[2]Total!$A:$K,11,)</f>
        <v>#N/A</v>
      </c>
      <c r="T88" s="59" t="e">
        <f>VLOOKUP(B88,[2]Total!$A:$L,12,)</f>
        <v>#N/A</v>
      </c>
      <c r="U88" s="59" t="e">
        <f>VLOOKUP(B88,[2]Total!$A:$M,13,)</f>
        <v>#N/A</v>
      </c>
      <c r="V88" s="59" t="e">
        <f>VLOOKUP(B88,[2]Total!$A:$N,14,)</f>
        <v>#N/A</v>
      </c>
      <c r="W88" s="59" t="e">
        <f>VLOOKUP(B88,[2]Total!$A:$O,15,)</f>
        <v>#N/A</v>
      </c>
      <c r="X88" s="59" t="e">
        <f>VLOOKUP(B88,[2]Total!$A:$P,16,)</f>
        <v>#N/A</v>
      </c>
      <c r="Y88" s="59" t="e">
        <f>VLOOKUP(B88,[2]Total!$A:$Q,17,)</f>
        <v>#N/A</v>
      </c>
      <c r="Z88" s="59" t="e">
        <f>VLOOKUP(B88,[2]Total!$A:$R,18,)</f>
        <v>#N/A</v>
      </c>
      <c r="AA88" s="59" t="e">
        <f>VLOOKUP(B88,[2]Total!$A:$S,19,)</f>
        <v>#N/A</v>
      </c>
      <c r="AB88" s="59" t="e">
        <f>VLOOKUP(B88,[2]Total!$A:$T,20,)</f>
        <v>#N/A</v>
      </c>
    </row>
    <row r="89" spans="1:28" ht="25.5" x14ac:dyDescent="0.25">
      <c r="A89" s="38">
        <v>14</v>
      </c>
      <c r="B89" s="53">
        <v>75</v>
      </c>
      <c r="C89" s="54" t="s">
        <v>264</v>
      </c>
      <c r="D89" s="55" t="s">
        <v>265</v>
      </c>
      <c r="E89" s="54" t="s">
        <v>11</v>
      </c>
      <c r="F89" s="40">
        <f t="shared" si="3"/>
        <v>33</v>
      </c>
      <c r="G89" s="56">
        <v>1391</v>
      </c>
      <c r="H89" s="57">
        <v>0.641696621135873</v>
      </c>
      <c r="I89" s="56">
        <v>519.16999999999996</v>
      </c>
      <c r="J89" s="58">
        <f t="shared" si="2"/>
        <v>17132.609999999997</v>
      </c>
      <c r="K89" s="37">
        <v>0</v>
      </c>
      <c r="L89" s="59">
        <f>VLOOKUP(B89,[2]Total!$A:$D,4,)</f>
        <v>4</v>
      </c>
      <c r="M89" s="59">
        <f>VLOOKUP(B89,[2]Total!$A:$E,5,)</f>
        <v>8</v>
      </c>
      <c r="N89" s="59">
        <f>VLOOKUP(B89,[2]Total!$A:$F,6,)</f>
        <v>2</v>
      </c>
      <c r="O89" s="59">
        <f>VLOOKUP(B89,[2]Total!$A:$G,7,)</f>
        <v>5</v>
      </c>
      <c r="P89" s="59">
        <f>VLOOKUP(B89,[2]Total!$A:$H,8,)</f>
        <v>2</v>
      </c>
      <c r="Q89" s="59">
        <f>VLOOKUP(B89,[2]Total!$A:$I,9,)</f>
        <v>1</v>
      </c>
      <c r="R89" s="59">
        <f>VLOOKUP(B89,[2]Total!$A:$J,10,)</f>
        <v>1</v>
      </c>
      <c r="S89" s="59">
        <f>VLOOKUP(B89,[2]Total!$A:$K,11,)</f>
        <v>1</v>
      </c>
      <c r="T89" s="59">
        <f>VLOOKUP(B89,[2]Total!$A:$L,12,)</f>
        <v>1</v>
      </c>
      <c r="U89" s="59">
        <f>VLOOKUP(B89,[2]Total!$A:$M,13,)</f>
        <v>1</v>
      </c>
      <c r="V89" s="59">
        <f>VLOOKUP(B89,[2]Total!$A:$N,14,)</f>
        <v>1</v>
      </c>
      <c r="W89" s="59">
        <f>VLOOKUP(B89,[2]Total!$A:$O,15,)</f>
        <v>1</v>
      </c>
      <c r="X89" s="59">
        <f>VLOOKUP(B89,[2]Total!$A:$P,16,)</f>
        <v>1</v>
      </c>
      <c r="Y89" s="59">
        <f>VLOOKUP(B89,[2]Total!$A:$Q,17,)</f>
        <v>1</v>
      </c>
      <c r="Z89" s="59">
        <f>VLOOKUP(B89,[2]Total!$A:$R,18,)</f>
        <v>1</v>
      </c>
      <c r="AA89" s="59">
        <f>VLOOKUP(B89,[2]Total!$A:$S,19,)</f>
        <v>1</v>
      </c>
      <c r="AB89" s="59">
        <f>VLOOKUP(B89,[2]Total!$A:$T,20,)</f>
        <v>1</v>
      </c>
    </row>
    <row r="90" spans="1:28" ht="63.75" hidden="1" x14ac:dyDescent="0.25">
      <c r="B90" s="53">
        <v>76</v>
      </c>
      <c r="C90" s="54" t="s">
        <v>266</v>
      </c>
      <c r="D90" s="55" t="s">
        <v>267</v>
      </c>
      <c r="E90" s="54" t="s">
        <v>11</v>
      </c>
      <c r="F90" s="40" t="e">
        <f t="shared" si="3"/>
        <v>#N/A</v>
      </c>
      <c r="G90" s="56">
        <v>0</v>
      </c>
      <c r="H90" s="57"/>
      <c r="I90" s="56">
        <v>0</v>
      </c>
      <c r="J90" s="58" t="e">
        <f t="shared" si="2"/>
        <v>#N/A</v>
      </c>
      <c r="K90" s="37">
        <v>0</v>
      </c>
      <c r="L90" s="59" t="e">
        <f>VLOOKUP(B90,[2]Total!$A:$D,4,)</f>
        <v>#N/A</v>
      </c>
      <c r="M90" s="59" t="e">
        <f>VLOOKUP(B90,[2]Total!$A:$E,5,)</f>
        <v>#N/A</v>
      </c>
      <c r="N90" s="59" t="e">
        <f>VLOOKUP(B90,[2]Total!$A:$F,6,)</f>
        <v>#N/A</v>
      </c>
      <c r="O90" s="59" t="e">
        <f>VLOOKUP(B90,[2]Total!$A:$G,7,)</f>
        <v>#N/A</v>
      </c>
      <c r="P90" s="59" t="e">
        <f>VLOOKUP(B90,[2]Total!$A:$H,8,)</f>
        <v>#N/A</v>
      </c>
      <c r="Q90" s="59" t="e">
        <f>VLOOKUP(B90,[2]Total!$A:$I,9,)</f>
        <v>#N/A</v>
      </c>
      <c r="R90" s="59" t="e">
        <f>VLOOKUP(B90,[2]Total!$A:$J,10,)</f>
        <v>#N/A</v>
      </c>
      <c r="S90" s="59" t="e">
        <f>VLOOKUP(B90,[2]Total!$A:$K,11,)</f>
        <v>#N/A</v>
      </c>
      <c r="T90" s="59" t="e">
        <f>VLOOKUP(B90,[2]Total!$A:$L,12,)</f>
        <v>#N/A</v>
      </c>
      <c r="U90" s="59" t="e">
        <f>VLOOKUP(B90,[2]Total!$A:$M,13,)</f>
        <v>#N/A</v>
      </c>
      <c r="V90" s="59" t="e">
        <f>VLOOKUP(B90,[2]Total!$A:$N,14,)</f>
        <v>#N/A</v>
      </c>
      <c r="W90" s="59" t="e">
        <f>VLOOKUP(B90,[2]Total!$A:$O,15,)</f>
        <v>#N/A</v>
      </c>
      <c r="X90" s="59" t="e">
        <f>VLOOKUP(B90,[2]Total!$A:$P,16,)</f>
        <v>#N/A</v>
      </c>
      <c r="Y90" s="59" t="e">
        <f>VLOOKUP(B90,[2]Total!$A:$Q,17,)</f>
        <v>#N/A</v>
      </c>
      <c r="Z90" s="59" t="e">
        <f>VLOOKUP(B90,[2]Total!$A:$R,18,)</f>
        <v>#N/A</v>
      </c>
      <c r="AA90" s="59" t="e">
        <f>VLOOKUP(B90,[2]Total!$A:$S,19,)</f>
        <v>#N/A</v>
      </c>
      <c r="AB90" s="59" t="e">
        <f>VLOOKUP(B90,[2]Total!$A:$T,20,)</f>
        <v>#N/A</v>
      </c>
    </row>
    <row r="91" spans="1:28" ht="25.5" hidden="1" x14ac:dyDescent="0.25">
      <c r="B91" s="53">
        <v>77</v>
      </c>
      <c r="C91" s="54" t="s">
        <v>268</v>
      </c>
      <c r="D91" s="55" t="s">
        <v>269</v>
      </c>
      <c r="E91" s="54" t="s">
        <v>11</v>
      </c>
      <c r="F91" s="40" t="e">
        <f t="shared" si="3"/>
        <v>#N/A</v>
      </c>
      <c r="G91" s="56">
        <v>0</v>
      </c>
      <c r="H91" s="57"/>
      <c r="I91" s="56">
        <v>0</v>
      </c>
      <c r="J91" s="58" t="e">
        <f t="shared" si="2"/>
        <v>#N/A</v>
      </c>
      <c r="K91" s="37">
        <v>0</v>
      </c>
      <c r="L91" s="59" t="e">
        <f>VLOOKUP(B91,[2]Total!$A:$D,4,)</f>
        <v>#N/A</v>
      </c>
      <c r="M91" s="59" t="e">
        <f>VLOOKUP(B91,[2]Total!$A:$E,5,)</f>
        <v>#N/A</v>
      </c>
      <c r="N91" s="59" t="e">
        <f>VLOOKUP(B91,[2]Total!$A:$F,6,)</f>
        <v>#N/A</v>
      </c>
      <c r="O91" s="59" t="e">
        <f>VLOOKUP(B91,[2]Total!$A:$G,7,)</f>
        <v>#N/A</v>
      </c>
      <c r="P91" s="59" t="e">
        <f>VLOOKUP(B91,[2]Total!$A:$H,8,)</f>
        <v>#N/A</v>
      </c>
      <c r="Q91" s="59" t="e">
        <f>VLOOKUP(B91,[2]Total!$A:$I,9,)</f>
        <v>#N/A</v>
      </c>
      <c r="R91" s="59" t="e">
        <f>VLOOKUP(B91,[2]Total!$A:$J,10,)</f>
        <v>#N/A</v>
      </c>
      <c r="S91" s="59" t="e">
        <f>VLOOKUP(B91,[2]Total!$A:$K,11,)</f>
        <v>#N/A</v>
      </c>
      <c r="T91" s="59" t="e">
        <f>VLOOKUP(B91,[2]Total!$A:$L,12,)</f>
        <v>#N/A</v>
      </c>
      <c r="U91" s="59" t="e">
        <f>VLOOKUP(B91,[2]Total!$A:$M,13,)</f>
        <v>#N/A</v>
      </c>
      <c r="V91" s="59" t="e">
        <f>VLOOKUP(B91,[2]Total!$A:$N,14,)</f>
        <v>#N/A</v>
      </c>
      <c r="W91" s="59" t="e">
        <f>VLOOKUP(B91,[2]Total!$A:$O,15,)</f>
        <v>#N/A</v>
      </c>
      <c r="X91" s="59" t="e">
        <f>VLOOKUP(B91,[2]Total!$A:$P,16,)</f>
        <v>#N/A</v>
      </c>
      <c r="Y91" s="59" t="e">
        <f>VLOOKUP(B91,[2]Total!$A:$Q,17,)</f>
        <v>#N/A</v>
      </c>
      <c r="Z91" s="59" t="e">
        <f>VLOOKUP(B91,[2]Total!$A:$R,18,)</f>
        <v>#N/A</v>
      </c>
      <c r="AA91" s="59" t="e">
        <f>VLOOKUP(B91,[2]Total!$A:$S,19,)</f>
        <v>#N/A</v>
      </c>
      <c r="AB91" s="59" t="e">
        <f>VLOOKUP(B91,[2]Total!$A:$T,20,)</f>
        <v>#N/A</v>
      </c>
    </row>
    <row r="92" spans="1:28" ht="25.5" hidden="1" x14ac:dyDescent="0.25">
      <c r="B92" s="53">
        <v>78</v>
      </c>
      <c r="C92" s="61" t="s">
        <v>270</v>
      </c>
      <c r="D92" s="55" t="s">
        <v>271</v>
      </c>
      <c r="E92" s="54" t="s">
        <v>257</v>
      </c>
      <c r="F92" s="40" t="e">
        <f t="shared" si="3"/>
        <v>#N/A</v>
      </c>
      <c r="G92" s="56">
        <v>0</v>
      </c>
      <c r="H92" s="57"/>
      <c r="I92" s="56">
        <v>0</v>
      </c>
      <c r="J92" s="58" t="e">
        <f t="shared" si="2"/>
        <v>#N/A</v>
      </c>
      <c r="K92" s="37">
        <v>0</v>
      </c>
      <c r="L92" s="59" t="e">
        <f>VLOOKUP(B92,[2]Total!$A:$D,4,)</f>
        <v>#N/A</v>
      </c>
      <c r="M92" s="59" t="e">
        <f>VLOOKUP(B92,[2]Total!$A:$E,5,)</f>
        <v>#N/A</v>
      </c>
      <c r="N92" s="59" t="e">
        <f>VLOOKUP(B92,[2]Total!$A:$F,6,)</f>
        <v>#N/A</v>
      </c>
      <c r="O92" s="59" t="e">
        <f>VLOOKUP(B92,[2]Total!$A:$G,7,)</f>
        <v>#N/A</v>
      </c>
      <c r="P92" s="59" t="e">
        <f>VLOOKUP(B92,[2]Total!$A:$H,8,)</f>
        <v>#N/A</v>
      </c>
      <c r="Q92" s="59" t="e">
        <f>VLOOKUP(B92,[2]Total!$A:$I,9,)</f>
        <v>#N/A</v>
      </c>
      <c r="R92" s="59" t="e">
        <f>VLOOKUP(B92,[2]Total!$A:$J,10,)</f>
        <v>#N/A</v>
      </c>
      <c r="S92" s="59" t="e">
        <f>VLOOKUP(B92,[2]Total!$A:$K,11,)</f>
        <v>#N/A</v>
      </c>
      <c r="T92" s="59" t="e">
        <f>VLOOKUP(B92,[2]Total!$A:$L,12,)</f>
        <v>#N/A</v>
      </c>
      <c r="U92" s="59" t="e">
        <f>VLOOKUP(B92,[2]Total!$A:$M,13,)</f>
        <v>#N/A</v>
      </c>
      <c r="V92" s="59" t="e">
        <f>VLOOKUP(B92,[2]Total!$A:$N,14,)</f>
        <v>#N/A</v>
      </c>
      <c r="W92" s="59" t="e">
        <f>VLOOKUP(B92,[2]Total!$A:$O,15,)</f>
        <v>#N/A</v>
      </c>
      <c r="X92" s="59" t="e">
        <f>VLOOKUP(B92,[2]Total!$A:$P,16,)</f>
        <v>#N/A</v>
      </c>
      <c r="Y92" s="59" t="e">
        <f>VLOOKUP(B92,[2]Total!$A:$Q,17,)</f>
        <v>#N/A</v>
      </c>
      <c r="Z92" s="59" t="e">
        <f>VLOOKUP(B92,[2]Total!$A:$R,18,)</f>
        <v>#N/A</v>
      </c>
      <c r="AA92" s="59" t="e">
        <f>VLOOKUP(B92,[2]Total!$A:$S,19,)</f>
        <v>#N/A</v>
      </c>
      <c r="AB92" s="59" t="e">
        <f>VLOOKUP(B92,[2]Total!$A:$T,20,)</f>
        <v>#N/A</v>
      </c>
    </row>
    <row r="93" spans="1:28" ht="25.5" hidden="1" x14ac:dyDescent="0.25">
      <c r="B93" s="53">
        <v>79</v>
      </c>
      <c r="C93" s="61" t="s">
        <v>272</v>
      </c>
      <c r="D93" s="55" t="s">
        <v>273</v>
      </c>
      <c r="E93" s="54" t="s">
        <v>11</v>
      </c>
      <c r="F93" s="40" t="e">
        <f t="shared" si="3"/>
        <v>#N/A</v>
      </c>
      <c r="G93" s="56">
        <v>0</v>
      </c>
      <c r="H93" s="57"/>
      <c r="I93" s="56">
        <v>0</v>
      </c>
      <c r="J93" s="58" t="e">
        <f t="shared" si="2"/>
        <v>#N/A</v>
      </c>
      <c r="K93" s="37">
        <v>0</v>
      </c>
      <c r="L93" s="59" t="e">
        <f>VLOOKUP(B93,[2]Total!$A:$D,4,)</f>
        <v>#N/A</v>
      </c>
      <c r="M93" s="59" t="e">
        <f>VLOOKUP(B93,[2]Total!$A:$E,5,)</f>
        <v>#N/A</v>
      </c>
      <c r="N93" s="59" t="e">
        <f>VLOOKUP(B93,[2]Total!$A:$F,6,)</f>
        <v>#N/A</v>
      </c>
      <c r="O93" s="59" t="e">
        <f>VLOOKUP(B93,[2]Total!$A:$G,7,)</f>
        <v>#N/A</v>
      </c>
      <c r="P93" s="59" t="e">
        <f>VLOOKUP(B93,[2]Total!$A:$H,8,)</f>
        <v>#N/A</v>
      </c>
      <c r="Q93" s="59" t="e">
        <f>VLOOKUP(B93,[2]Total!$A:$I,9,)</f>
        <v>#N/A</v>
      </c>
      <c r="R93" s="59" t="e">
        <f>VLOOKUP(B93,[2]Total!$A:$J,10,)</f>
        <v>#N/A</v>
      </c>
      <c r="S93" s="59" t="e">
        <f>VLOOKUP(B93,[2]Total!$A:$K,11,)</f>
        <v>#N/A</v>
      </c>
      <c r="T93" s="59" t="e">
        <f>VLOOKUP(B93,[2]Total!$A:$L,12,)</f>
        <v>#N/A</v>
      </c>
      <c r="U93" s="59" t="e">
        <f>VLOOKUP(B93,[2]Total!$A:$M,13,)</f>
        <v>#N/A</v>
      </c>
      <c r="V93" s="59" t="e">
        <f>VLOOKUP(B93,[2]Total!$A:$N,14,)</f>
        <v>#N/A</v>
      </c>
      <c r="W93" s="59" t="e">
        <f>VLOOKUP(B93,[2]Total!$A:$O,15,)</f>
        <v>#N/A</v>
      </c>
      <c r="X93" s="59" t="e">
        <f>VLOOKUP(B93,[2]Total!$A:$P,16,)</f>
        <v>#N/A</v>
      </c>
      <c r="Y93" s="59" t="e">
        <f>VLOOKUP(B93,[2]Total!$A:$Q,17,)</f>
        <v>#N/A</v>
      </c>
      <c r="Z93" s="59" t="e">
        <f>VLOOKUP(B93,[2]Total!$A:$R,18,)</f>
        <v>#N/A</v>
      </c>
      <c r="AA93" s="59" t="e">
        <f>VLOOKUP(B93,[2]Total!$A:$S,19,)</f>
        <v>#N/A</v>
      </c>
      <c r="AB93" s="59" t="e">
        <f>VLOOKUP(B93,[2]Total!$A:$T,20,)</f>
        <v>#N/A</v>
      </c>
    </row>
    <row r="94" spans="1:28" ht="63.75" hidden="1" x14ac:dyDescent="0.25">
      <c r="B94" s="53">
        <v>80</v>
      </c>
      <c r="C94" s="54" t="s">
        <v>274</v>
      </c>
      <c r="D94" s="55" t="s">
        <v>275</v>
      </c>
      <c r="E94" s="54" t="s">
        <v>11</v>
      </c>
      <c r="F94" s="40" t="e">
        <f t="shared" si="3"/>
        <v>#N/A</v>
      </c>
      <c r="G94" s="56">
        <v>0</v>
      </c>
      <c r="H94" s="57"/>
      <c r="I94" s="56">
        <v>0</v>
      </c>
      <c r="J94" s="58" t="e">
        <f t="shared" si="2"/>
        <v>#N/A</v>
      </c>
      <c r="K94" s="37">
        <v>0</v>
      </c>
      <c r="L94" s="59" t="e">
        <f>VLOOKUP(B94,[2]Total!$A:$D,4,)</f>
        <v>#N/A</v>
      </c>
      <c r="M94" s="59" t="e">
        <f>VLOOKUP(B94,[2]Total!$A:$E,5,)</f>
        <v>#N/A</v>
      </c>
      <c r="N94" s="59" t="e">
        <f>VLOOKUP(B94,[2]Total!$A:$F,6,)</f>
        <v>#N/A</v>
      </c>
      <c r="O94" s="59" t="e">
        <f>VLOOKUP(B94,[2]Total!$A:$G,7,)</f>
        <v>#N/A</v>
      </c>
      <c r="P94" s="59" t="e">
        <f>VLOOKUP(B94,[2]Total!$A:$H,8,)</f>
        <v>#N/A</v>
      </c>
      <c r="Q94" s="59" t="e">
        <f>VLOOKUP(B94,[2]Total!$A:$I,9,)</f>
        <v>#N/A</v>
      </c>
      <c r="R94" s="59" t="e">
        <f>VLOOKUP(B94,[2]Total!$A:$J,10,)</f>
        <v>#N/A</v>
      </c>
      <c r="S94" s="59" t="e">
        <f>VLOOKUP(B94,[2]Total!$A:$K,11,)</f>
        <v>#N/A</v>
      </c>
      <c r="T94" s="59" t="e">
        <f>VLOOKUP(B94,[2]Total!$A:$L,12,)</f>
        <v>#N/A</v>
      </c>
      <c r="U94" s="59" t="e">
        <f>VLOOKUP(B94,[2]Total!$A:$M,13,)</f>
        <v>#N/A</v>
      </c>
      <c r="V94" s="59" t="e">
        <f>VLOOKUP(B94,[2]Total!$A:$N,14,)</f>
        <v>#N/A</v>
      </c>
      <c r="W94" s="59" t="e">
        <f>VLOOKUP(B94,[2]Total!$A:$O,15,)</f>
        <v>#N/A</v>
      </c>
      <c r="X94" s="59" t="e">
        <f>VLOOKUP(B94,[2]Total!$A:$P,16,)</f>
        <v>#N/A</v>
      </c>
      <c r="Y94" s="59" t="e">
        <f>VLOOKUP(B94,[2]Total!$A:$Q,17,)</f>
        <v>#N/A</v>
      </c>
      <c r="Z94" s="59" t="e">
        <f>VLOOKUP(B94,[2]Total!$A:$R,18,)</f>
        <v>#N/A</v>
      </c>
      <c r="AA94" s="59" t="e">
        <f>VLOOKUP(B94,[2]Total!$A:$S,19,)</f>
        <v>#N/A</v>
      </c>
      <c r="AB94" s="59" t="e">
        <f>VLOOKUP(B94,[2]Total!$A:$T,20,)</f>
        <v>#N/A</v>
      </c>
    </row>
    <row r="95" spans="1:28" ht="63.75" hidden="1" x14ac:dyDescent="0.25">
      <c r="B95" s="53">
        <v>81</v>
      </c>
      <c r="C95" s="54" t="s">
        <v>276</v>
      </c>
      <c r="D95" s="55" t="s">
        <v>277</v>
      </c>
      <c r="E95" s="54" t="s">
        <v>11</v>
      </c>
      <c r="F95" s="40" t="e">
        <f t="shared" si="3"/>
        <v>#N/A</v>
      </c>
      <c r="G95" s="56">
        <v>0</v>
      </c>
      <c r="H95" s="57"/>
      <c r="I95" s="56">
        <v>0</v>
      </c>
      <c r="J95" s="58" t="e">
        <f t="shared" si="2"/>
        <v>#N/A</v>
      </c>
      <c r="K95" s="37">
        <v>0</v>
      </c>
      <c r="L95" s="59" t="e">
        <f>VLOOKUP(B95,[2]Total!$A:$D,4,)</f>
        <v>#N/A</v>
      </c>
      <c r="M95" s="59" t="e">
        <f>VLOOKUP(B95,[2]Total!$A:$E,5,)</f>
        <v>#N/A</v>
      </c>
      <c r="N95" s="59" t="e">
        <f>VLOOKUP(B95,[2]Total!$A:$F,6,)</f>
        <v>#N/A</v>
      </c>
      <c r="O95" s="59" t="e">
        <f>VLOOKUP(B95,[2]Total!$A:$G,7,)</f>
        <v>#N/A</v>
      </c>
      <c r="P95" s="59" t="e">
        <f>VLOOKUP(B95,[2]Total!$A:$H,8,)</f>
        <v>#N/A</v>
      </c>
      <c r="Q95" s="59" t="e">
        <f>VLOOKUP(B95,[2]Total!$A:$I,9,)</f>
        <v>#N/A</v>
      </c>
      <c r="R95" s="59" t="e">
        <f>VLOOKUP(B95,[2]Total!$A:$J,10,)</f>
        <v>#N/A</v>
      </c>
      <c r="S95" s="59" t="e">
        <f>VLOOKUP(B95,[2]Total!$A:$K,11,)</f>
        <v>#N/A</v>
      </c>
      <c r="T95" s="59" t="e">
        <f>VLOOKUP(B95,[2]Total!$A:$L,12,)</f>
        <v>#N/A</v>
      </c>
      <c r="U95" s="59" t="e">
        <f>VLOOKUP(B95,[2]Total!$A:$M,13,)</f>
        <v>#N/A</v>
      </c>
      <c r="V95" s="59" t="e">
        <f>VLOOKUP(B95,[2]Total!$A:$N,14,)</f>
        <v>#N/A</v>
      </c>
      <c r="W95" s="59" t="e">
        <f>VLOOKUP(B95,[2]Total!$A:$O,15,)</f>
        <v>#N/A</v>
      </c>
      <c r="X95" s="59" t="e">
        <f>VLOOKUP(B95,[2]Total!$A:$P,16,)</f>
        <v>#N/A</v>
      </c>
      <c r="Y95" s="59" t="e">
        <f>VLOOKUP(B95,[2]Total!$A:$Q,17,)</f>
        <v>#N/A</v>
      </c>
      <c r="Z95" s="59" t="e">
        <f>VLOOKUP(B95,[2]Total!$A:$R,18,)</f>
        <v>#N/A</v>
      </c>
      <c r="AA95" s="59" t="e">
        <f>VLOOKUP(B95,[2]Total!$A:$S,19,)</f>
        <v>#N/A</v>
      </c>
      <c r="AB95" s="59" t="e">
        <f>VLOOKUP(B95,[2]Total!$A:$T,20,)</f>
        <v>#N/A</v>
      </c>
    </row>
    <row r="96" spans="1:28" ht="76.5" hidden="1" x14ac:dyDescent="0.25">
      <c r="B96" s="53">
        <v>82</v>
      </c>
      <c r="C96" s="54" t="s">
        <v>278</v>
      </c>
      <c r="D96" s="55" t="s">
        <v>279</v>
      </c>
      <c r="E96" s="54" t="s">
        <v>11</v>
      </c>
      <c r="F96" s="40" t="e">
        <f t="shared" si="3"/>
        <v>#N/A</v>
      </c>
      <c r="G96" s="56">
        <v>0</v>
      </c>
      <c r="H96" s="57"/>
      <c r="I96" s="56">
        <v>0</v>
      </c>
      <c r="J96" s="58" t="e">
        <f t="shared" si="2"/>
        <v>#N/A</v>
      </c>
      <c r="K96" s="37">
        <v>0</v>
      </c>
      <c r="L96" s="59" t="e">
        <f>VLOOKUP(B96,[2]Total!$A:$D,4,)</f>
        <v>#N/A</v>
      </c>
      <c r="M96" s="59" t="e">
        <f>VLOOKUP(B96,[2]Total!$A:$E,5,)</f>
        <v>#N/A</v>
      </c>
      <c r="N96" s="59" t="e">
        <f>VLOOKUP(B96,[2]Total!$A:$F,6,)</f>
        <v>#N/A</v>
      </c>
      <c r="O96" s="59" t="e">
        <f>VLOOKUP(B96,[2]Total!$A:$G,7,)</f>
        <v>#N/A</v>
      </c>
      <c r="P96" s="59" t="e">
        <f>VLOOKUP(B96,[2]Total!$A:$H,8,)</f>
        <v>#N/A</v>
      </c>
      <c r="Q96" s="59" t="e">
        <f>VLOOKUP(B96,[2]Total!$A:$I,9,)</f>
        <v>#N/A</v>
      </c>
      <c r="R96" s="59" t="e">
        <f>VLOOKUP(B96,[2]Total!$A:$J,10,)</f>
        <v>#N/A</v>
      </c>
      <c r="S96" s="59" t="e">
        <f>VLOOKUP(B96,[2]Total!$A:$K,11,)</f>
        <v>#N/A</v>
      </c>
      <c r="T96" s="59" t="e">
        <f>VLOOKUP(B96,[2]Total!$A:$L,12,)</f>
        <v>#N/A</v>
      </c>
      <c r="U96" s="59" t="e">
        <f>VLOOKUP(B96,[2]Total!$A:$M,13,)</f>
        <v>#N/A</v>
      </c>
      <c r="V96" s="59" t="e">
        <f>VLOOKUP(B96,[2]Total!$A:$N,14,)</f>
        <v>#N/A</v>
      </c>
      <c r="W96" s="59" t="e">
        <f>VLOOKUP(B96,[2]Total!$A:$O,15,)</f>
        <v>#N/A</v>
      </c>
      <c r="X96" s="59" t="e">
        <f>VLOOKUP(B96,[2]Total!$A:$P,16,)</f>
        <v>#N/A</v>
      </c>
      <c r="Y96" s="59" t="e">
        <f>VLOOKUP(B96,[2]Total!$A:$Q,17,)</f>
        <v>#N/A</v>
      </c>
      <c r="Z96" s="59" t="e">
        <f>VLOOKUP(B96,[2]Total!$A:$R,18,)</f>
        <v>#N/A</v>
      </c>
      <c r="AA96" s="59" t="e">
        <f>VLOOKUP(B96,[2]Total!$A:$S,19,)</f>
        <v>#N/A</v>
      </c>
      <c r="AB96" s="59" t="e">
        <f>VLOOKUP(B96,[2]Total!$A:$T,20,)</f>
        <v>#N/A</v>
      </c>
    </row>
    <row r="97" spans="1:28" ht="63.75" hidden="1" x14ac:dyDescent="0.25">
      <c r="B97" s="53">
        <v>83</v>
      </c>
      <c r="C97" s="54" t="s">
        <v>280</v>
      </c>
      <c r="D97" s="55" t="s">
        <v>281</v>
      </c>
      <c r="E97" s="54" t="s">
        <v>11</v>
      </c>
      <c r="F97" s="40" t="e">
        <f t="shared" si="3"/>
        <v>#N/A</v>
      </c>
      <c r="G97" s="56">
        <v>0</v>
      </c>
      <c r="H97" s="57"/>
      <c r="I97" s="56">
        <v>0</v>
      </c>
      <c r="J97" s="58" t="e">
        <f t="shared" si="2"/>
        <v>#N/A</v>
      </c>
      <c r="K97" s="37">
        <v>0</v>
      </c>
      <c r="L97" s="59" t="e">
        <f>VLOOKUP(B97,[2]Total!$A:$D,4,)</f>
        <v>#N/A</v>
      </c>
      <c r="M97" s="59" t="e">
        <f>VLOOKUP(B97,[2]Total!$A:$E,5,)</f>
        <v>#N/A</v>
      </c>
      <c r="N97" s="59" t="e">
        <f>VLOOKUP(B97,[2]Total!$A:$F,6,)</f>
        <v>#N/A</v>
      </c>
      <c r="O97" s="59" t="e">
        <f>VLOOKUP(B97,[2]Total!$A:$G,7,)</f>
        <v>#N/A</v>
      </c>
      <c r="P97" s="59" t="e">
        <f>VLOOKUP(B97,[2]Total!$A:$H,8,)</f>
        <v>#N/A</v>
      </c>
      <c r="Q97" s="59" t="e">
        <f>VLOOKUP(B97,[2]Total!$A:$I,9,)</f>
        <v>#N/A</v>
      </c>
      <c r="R97" s="59" t="e">
        <f>VLOOKUP(B97,[2]Total!$A:$J,10,)</f>
        <v>#N/A</v>
      </c>
      <c r="S97" s="59" t="e">
        <f>VLOOKUP(B97,[2]Total!$A:$K,11,)</f>
        <v>#N/A</v>
      </c>
      <c r="T97" s="59" t="e">
        <f>VLOOKUP(B97,[2]Total!$A:$L,12,)</f>
        <v>#N/A</v>
      </c>
      <c r="U97" s="59" t="e">
        <f>VLOOKUP(B97,[2]Total!$A:$M,13,)</f>
        <v>#N/A</v>
      </c>
      <c r="V97" s="59" t="e">
        <f>VLOOKUP(B97,[2]Total!$A:$N,14,)</f>
        <v>#N/A</v>
      </c>
      <c r="W97" s="59" t="e">
        <f>VLOOKUP(B97,[2]Total!$A:$O,15,)</f>
        <v>#N/A</v>
      </c>
      <c r="X97" s="59" t="e">
        <f>VLOOKUP(B97,[2]Total!$A:$P,16,)</f>
        <v>#N/A</v>
      </c>
      <c r="Y97" s="59" t="e">
        <f>VLOOKUP(B97,[2]Total!$A:$Q,17,)</f>
        <v>#N/A</v>
      </c>
      <c r="Z97" s="59" t="e">
        <f>VLOOKUP(B97,[2]Total!$A:$R,18,)</f>
        <v>#N/A</v>
      </c>
      <c r="AA97" s="59" t="e">
        <f>VLOOKUP(B97,[2]Total!$A:$S,19,)</f>
        <v>#N/A</v>
      </c>
      <c r="AB97" s="59" t="e">
        <f>VLOOKUP(B97,[2]Total!$A:$T,20,)</f>
        <v>#N/A</v>
      </c>
    </row>
    <row r="98" spans="1:28" ht="76.5" x14ac:dyDescent="0.25">
      <c r="A98" s="38">
        <v>15</v>
      </c>
      <c r="B98" s="53">
        <v>84</v>
      </c>
      <c r="C98" s="62" t="s">
        <v>282</v>
      </c>
      <c r="D98" s="55" t="s">
        <v>283</v>
      </c>
      <c r="E98" s="54" t="s">
        <v>11</v>
      </c>
      <c r="F98" s="40">
        <f t="shared" si="3"/>
        <v>26</v>
      </c>
      <c r="G98" s="56">
        <v>5907</v>
      </c>
      <c r="H98" s="57">
        <v>0.59459116302691695</v>
      </c>
      <c r="I98" s="56">
        <v>2494.5300000000002</v>
      </c>
      <c r="J98" s="58">
        <f t="shared" si="2"/>
        <v>64857.780000000006</v>
      </c>
      <c r="K98" s="37">
        <v>0</v>
      </c>
      <c r="L98" s="59">
        <f>VLOOKUP(B98,[2]Total!$A:$D,4,)</f>
        <v>3</v>
      </c>
      <c r="M98" s="59">
        <f>VLOOKUP(B98,[2]Total!$A:$E,5,)</f>
        <v>6</v>
      </c>
      <c r="N98" s="59">
        <f>VLOOKUP(B98,[2]Total!$A:$F,6,)</f>
        <v>1</v>
      </c>
      <c r="O98" s="59">
        <f>VLOOKUP(B98,[2]Total!$A:$G,7,)</f>
        <v>3</v>
      </c>
      <c r="P98" s="59">
        <f>VLOOKUP(B98,[2]Total!$A:$H,8,)</f>
        <v>1</v>
      </c>
      <c r="Q98" s="59">
        <f>VLOOKUP(B98,[2]Total!$A:$I,9,)</f>
        <v>1</v>
      </c>
      <c r="R98" s="59">
        <f>VLOOKUP(B98,[2]Total!$A:$J,10,)</f>
        <v>1</v>
      </c>
      <c r="S98" s="59">
        <f>VLOOKUP(B98,[2]Total!$A:$K,11,)</f>
        <v>1</v>
      </c>
      <c r="T98" s="59">
        <f>VLOOKUP(B98,[2]Total!$A:$L,12,)</f>
        <v>1</v>
      </c>
      <c r="U98" s="59">
        <f>VLOOKUP(B98,[2]Total!$A:$M,13,)</f>
        <v>1</v>
      </c>
      <c r="V98" s="59">
        <f>VLOOKUP(B98,[2]Total!$A:$N,14,)</f>
        <v>1</v>
      </c>
      <c r="W98" s="59">
        <f>VLOOKUP(B98,[2]Total!$A:$O,15,)</f>
        <v>1</v>
      </c>
      <c r="X98" s="59">
        <f>VLOOKUP(B98,[2]Total!$A:$P,16,)</f>
        <v>1</v>
      </c>
      <c r="Y98" s="59">
        <f>VLOOKUP(B98,[2]Total!$A:$Q,17,)</f>
        <v>1</v>
      </c>
      <c r="Z98" s="59">
        <f>VLOOKUP(B98,[2]Total!$A:$R,18,)</f>
        <v>1</v>
      </c>
      <c r="AA98" s="59">
        <f>VLOOKUP(B98,[2]Total!$A:$S,19,)</f>
        <v>1</v>
      </c>
      <c r="AB98" s="59">
        <f>VLOOKUP(B98,[2]Total!$A:$T,20,)</f>
        <v>1</v>
      </c>
    </row>
    <row r="99" spans="1:28" ht="63.75" x14ac:dyDescent="0.25">
      <c r="A99" s="38">
        <v>16</v>
      </c>
      <c r="B99" s="53">
        <v>85</v>
      </c>
      <c r="C99" s="54" t="s">
        <v>284</v>
      </c>
      <c r="D99" s="55" t="s">
        <v>285</v>
      </c>
      <c r="E99" s="54" t="s">
        <v>11</v>
      </c>
      <c r="F99" s="40">
        <f t="shared" si="3"/>
        <v>5</v>
      </c>
      <c r="G99" s="56">
        <v>6224</v>
      </c>
      <c r="H99" s="57">
        <v>0.58958868894601502</v>
      </c>
      <c r="I99" s="56">
        <v>2660.83</v>
      </c>
      <c r="J99" s="58">
        <f t="shared" si="2"/>
        <v>13304.15</v>
      </c>
      <c r="K99" s="37">
        <v>0</v>
      </c>
      <c r="L99" s="59">
        <f>VLOOKUP(B99,[2]Total!$A:$D,4,)</f>
        <v>1</v>
      </c>
      <c r="M99" s="59">
        <f>VLOOKUP(B99,[2]Total!$A:$E,5,)</f>
        <v>3</v>
      </c>
      <c r="N99" s="59">
        <f>VLOOKUP(B99,[2]Total!$A:$F,6,)</f>
        <v>0</v>
      </c>
      <c r="O99" s="59">
        <f>VLOOKUP(B99,[2]Total!$A:$G,7,)</f>
        <v>0</v>
      </c>
      <c r="P99" s="59">
        <f>VLOOKUP(B99,[2]Total!$A:$H,8,)</f>
        <v>1</v>
      </c>
      <c r="Q99" s="59">
        <f>VLOOKUP(B99,[2]Total!$A:$I,9,)</f>
        <v>0</v>
      </c>
      <c r="R99" s="59">
        <f>VLOOKUP(B99,[2]Total!$A:$J,10,)</f>
        <v>0</v>
      </c>
      <c r="S99" s="59">
        <f>VLOOKUP(B99,[2]Total!$A:$K,11,)</f>
        <v>0</v>
      </c>
      <c r="T99" s="59">
        <f>VLOOKUP(B99,[2]Total!$A:$L,12,)</f>
        <v>0</v>
      </c>
      <c r="U99" s="59">
        <f>VLOOKUP(B99,[2]Total!$A:$M,13,)</f>
        <v>0</v>
      </c>
      <c r="V99" s="59">
        <f>VLOOKUP(B99,[2]Total!$A:$N,14,)</f>
        <v>0</v>
      </c>
      <c r="W99" s="59">
        <f>VLOOKUP(B99,[2]Total!$A:$O,15,)</f>
        <v>0</v>
      </c>
      <c r="X99" s="59">
        <f>VLOOKUP(B99,[2]Total!$A:$P,16,)</f>
        <v>0</v>
      </c>
      <c r="Y99" s="59">
        <f>VLOOKUP(B99,[2]Total!$A:$Q,17,)</f>
        <v>0</v>
      </c>
      <c r="Z99" s="59">
        <f>VLOOKUP(B99,[2]Total!$A:$R,18,)</f>
        <v>0</v>
      </c>
      <c r="AA99" s="59">
        <f>VLOOKUP(B99,[2]Total!$A:$S,19,)</f>
        <v>0</v>
      </c>
      <c r="AB99" s="59">
        <f>VLOOKUP(B99,[2]Total!$A:$T,20,)</f>
        <v>0</v>
      </c>
    </row>
    <row r="100" spans="1:28" ht="178.5" hidden="1" x14ac:dyDescent="0.25">
      <c r="B100" s="53">
        <v>86</v>
      </c>
      <c r="C100" s="54" t="s">
        <v>286</v>
      </c>
      <c r="D100" s="55" t="s">
        <v>287</v>
      </c>
      <c r="E100" s="54" t="s">
        <v>11</v>
      </c>
      <c r="F100" s="40" t="e">
        <f t="shared" si="3"/>
        <v>#N/A</v>
      </c>
      <c r="G100" s="56">
        <v>0</v>
      </c>
      <c r="H100" s="57"/>
      <c r="I100" s="56">
        <v>0</v>
      </c>
      <c r="J100" s="58" t="e">
        <f t="shared" si="2"/>
        <v>#N/A</v>
      </c>
      <c r="K100" s="37">
        <v>0</v>
      </c>
      <c r="L100" s="59" t="e">
        <f>VLOOKUP(B100,[2]Total!$A:$D,4,)</f>
        <v>#N/A</v>
      </c>
      <c r="M100" s="59" t="e">
        <f>VLOOKUP(B100,[2]Total!$A:$E,5,)</f>
        <v>#N/A</v>
      </c>
      <c r="N100" s="59" t="e">
        <f>VLOOKUP(B100,[2]Total!$A:$F,6,)</f>
        <v>#N/A</v>
      </c>
      <c r="O100" s="59" t="e">
        <f>VLOOKUP(B100,[2]Total!$A:$G,7,)</f>
        <v>#N/A</v>
      </c>
      <c r="P100" s="59" t="e">
        <f>VLOOKUP(B100,[2]Total!$A:$H,8,)</f>
        <v>#N/A</v>
      </c>
      <c r="Q100" s="59" t="e">
        <f>VLOOKUP(B100,[2]Total!$A:$I,9,)</f>
        <v>#N/A</v>
      </c>
      <c r="R100" s="59" t="e">
        <f>VLOOKUP(B100,[2]Total!$A:$J,10,)</f>
        <v>#N/A</v>
      </c>
      <c r="S100" s="59" t="e">
        <f>VLOOKUP(B100,[2]Total!$A:$K,11,)</f>
        <v>#N/A</v>
      </c>
      <c r="T100" s="59" t="e">
        <f>VLOOKUP(B100,[2]Total!$A:$L,12,)</f>
        <v>#N/A</v>
      </c>
      <c r="U100" s="59" t="e">
        <f>VLOOKUP(B100,[2]Total!$A:$M,13,)</f>
        <v>#N/A</v>
      </c>
      <c r="V100" s="59" t="e">
        <f>VLOOKUP(B100,[2]Total!$A:$N,14,)</f>
        <v>#N/A</v>
      </c>
      <c r="W100" s="59" t="e">
        <f>VLOOKUP(B100,[2]Total!$A:$O,15,)</f>
        <v>#N/A</v>
      </c>
      <c r="X100" s="59" t="e">
        <f>VLOOKUP(B100,[2]Total!$A:$P,16,)</f>
        <v>#N/A</v>
      </c>
      <c r="Y100" s="59" t="e">
        <f>VLOOKUP(B100,[2]Total!$A:$Q,17,)</f>
        <v>#N/A</v>
      </c>
      <c r="Z100" s="59" t="e">
        <f>VLOOKUP(B100,[2]Total!$A:$R,18,)</f>
        <v>#N/A</v>
      </c>
      <c r="AA100" s="59" t="e">
        <f>VLOOKUP(B100,[2]Total!$A:$S,19,)</f>
        <v>#N/A</v>
      </c>
      <c r="AB100" s="59" t="e">
        <f>VLOOKUP(B100,[2]Total!$A:$T,20,)</f>
        <v>#N/A</v>
      </c>
    </row>
    <row r="101" spans="1:28" ht="51" hidden="1" x14ac:dyDescent="0.25">
      <c r="B101" s="53">
        <v>87</v>
      </c>
      <c r="C101" s="54" t="s">
        <v>288</v>
      </c>
      <c r="D101" s="55" t="s">
        <v>289</v>
      </c>
      <c r="E101" s="54" t="s">
        <v>11</v>
      </c>
      <c r="F101" s="40" t="e">
        <f t="shared" si="3"/>
        <v>#N/A</v>
      </c>
      <c r="G101" s="56">
        <v>0</v>
      </c>
      <c r="H101" s="57"/>
      <c r="I101" s="56">
        <v>0</v>
      </c>
      <c r="J101" s="58" t="e">
        <f t="shared" si="2"/>
        <v>#N/A</v>
      </c>
      <c r="K101" s="37">
        <v>0</v>
      </c>
      <c r="L101" s="59" t="e">
        <f>VLOOKUP(B101,[2]Total!$A:$D,4,)</f>
        <v>#N/A</v>
      </c>
      <c r="M101" s="59" t="e">
        <f>VLOOKUP(B101,[2]Total!$A:$E,5,)</f>
        <v>#N/A</v>
      </c>
      <c r="N101" s="59" t="e">
        <f>VLOOKUP(B101,[2]Total!$A:$F,6,)</f>
        <v>#N/A</v>
      </c>
      <c r="O101" s="59" t="e">
        <f>VLOOKUP(B101,[2]Total!$A:$G,7,)</f>
        <v>#N/A</v>
      </c>
      <c r="P101" s="59" t="e">
        <f>VLOOKUP(B101,[2]Total!$A:$H,8,)</f>
        <v>#N/A</v>
      </c>
      <c r="Q101" s="59" t="e">
        <f>VLOOKUP(B101,[2]Total!$A:$I,9,)</f>
        <v>#N/A</v>
      </c>
      <c r="R101" s="59" t="e">
        <f>VLOOKUP(B101,[2]Total!$A:$J,10,)</f>
        <v>#N/A</v>
      </c>
      <c r="S101" s="59" t="e">
        <f>VLOOKUP(B101,[2]Total!$A:$K,11,)</f>
        <v>#N/A</v>
      </c>
      <c r="T101" s="59" t="e">
        <f>VLOOKUP(B101,[2]Total!$A:$L,12,)</f>
        <v>#N/A</v>
      </c>
      <c r="U101" s="59" t="e">
        <f>VLOOKUP(B101,[2]Total!$A:$M,13,)</f>
        <v>#N/A</v>
      </c>
      <c r="V101" s="59" t="e">
        <f>VLOOKUP(B101,[2]Total!$A:$N,14,)</f>
        <v>#N/A</v>
      </c>
      <c r="W101" s="59" t="e">
        <f>VLOOKUP(B101,[2]Total!$A:$O,15,)</f>
        <v>#N/A</v>
      </c>
      <c r="X101" s="59" t="e">
        <f>VLOOKUP(B101,[2]Total!$A:$P,16,)</f>
        <v>#N/A</v>
      </c>
      <c r="Y101" s="59" t="e">
        <f>VLOOKUP(B101,[2]Total!$A:$Q,17,)</f>
        <v>#N/A</v>
      </c>
      <c r="Z101" s="59" t="e">
        <f>VLOOKUP(B101,[2]Total!$A:$R,18,)</f>
        <v>#N/A</v>
      </c>
      <c r="AA101" s="59" t="e">
        <f>VLOOKUP(B101,[2]Total!$A:$S,19,)</f>
        <v>#N/A</v>
      </c>
      <c r="AB101" s="59" t="e">
        <f>VLOOKUP(B101,[2]Total!$A:$T,20,)</f>
        <v>#N/A</v>
      </c>
    </row>
    <row r="102" spans="1:28" ht="51" x14ac:dyDescent="0.25">
      <c r="A102" s="38">
        <v>17</v>
      </c>
      <c r="B102" s="53">
        <v>88</v>
      </c>
      <c r="C102" s="54" t="s">
        <v>290</v>
      </c>
      <c r="D102" s="55" t="s">
        <v>289</v>
      </c>
      <c r="E102" s="54" t="s">
        <v>11</v>
      </c>
      <c r="F102" s="40">
        <f t="shared" si="3"/>
        <v>17</v>
      </c>
      <c r="G102" s="56">
        <v>4966</v>
      </c>
      <c r="H102" s="57">
        <v>0.72098268223922701</v>
      </c>
      <c r="I102" s="56">
        <v>1443.33</v>
      </c>
      <c r="J102" s="58">
        <f t="shared" si="2"/>
        <v>24536.61</v>
      </c>
      <c r="K102" s="37">
        <v>0</v>
      </c>
      <c r="L102" s="59">
        <f>VLOOKUP(B102,[2]Total!$A:$D,4,)</f>
        <v>1</v>
      </c>
      <c r="M102" s="59">
        <f>VLOOKUP(B102,[2]Total!$A:$E,5,)</f>
        <v>1</v>
      </c>
      <c r="N102" s="59">
        <f>VLOOKUP(B102,[2]Total!$A:$F,6,)</f>
        <v>1</v>
      </c>
      <c r="O102" s="59">
        <f>VLOOKUP(B102,[2]Total!$A:$G,7,)</f>
        <v>1</v>
      </c>
      <c r="P102" s="59">
        <f>VLOOKUP(B102,[2]Total!$A:$H,8,)</f>
        <v>1</v>
      </c>
      <c r="Q102" s="59">
        <f>VLOOKUP(B102,[2]Total!$A:$I,9,)</f>
        <v>1</v>
      </c>
      <c r="R102" s="59">
        <f>VLOOKUP(B102,[2]Total!$A:$J,10,)</f>
        <v>1</v>
      </c>
      <c r="S102" s="59">
        <f>VLOOKUP(B102,[2]Total!$A:$K,11,)</f>
        <v>1</v>
      </c>
      <c r="T102" s="59">
        <f>VLOOKUP(B102,[2]Total!$A:$L,12,)</f>
        <v>1</v>
      </c>
      <c r="U102" s="59">
        <f>VLOOKUP(B102,[2]Total!$A:$M,13,)</f>
        <v>1</v>
      </c>
      <c r="V102" s="59">
        <f>VLOOKUP(B102,[2]Total!$A:$N,14,)</f>
        <v>1</v>
      </c>
      <c r="W102" s="59">
        <f>VLOOKUP(B102,[2]Total!$A:$O,15,)</f>
        <v>1</v>
      </c>
      <c r="X102" s="59">
        <f>VLOOKUP(B102,[2]Total!$A:$P,16,)</f>
        <v>1</v>
      </c>
      <c r="Y102" s="59">
        <f>VLOOKUP(B102,[2]Total!$A:$Q,17,)</f>
        <v>1</v>
      </c>
      <c r="Z102" s="59">
        <f>VLOOKUP(B102,[2]Total!$A:$R,18,)</f>
        <v>1</v>
      </c>
      <c r="AA102" s="59">
        <f>VLOOKUP(B102,[2]Total!$A:$S,19,)</f>
        <v>1</v>
      </c>
      <c r="AB102" s="59">
        <f>VLOOKUP(B102,[2]Total!$A:$T,20,)</f>
        <v>1</v>
      </c>
    </row>
    <row r="103" spans="1:28" ht="63.75" hidden="1" x14ac:dyDescent="0.25">
      <c r="B103" s="53">
        <v>89</v>
      </c>
      <c r="C103" s="54" t="s">
        <v>291</v>
      </c>
      <c r="D103" s="55" t="s">
        <v>292</v>
      </c>
      <c r="E103" s="54" t="s">
        <v>11</v>
      </c>
      <c r="F103" s="40" t="e">
        <f t="shared" si="3"/>
        <v>#N/A</v>
      </c>
      <c r="G103" s="56">
        <v>0</v>
      </c>
      <c r="H103" s="57"/>
      <c r="I103" s="56">
        <v>0</v>
      </c>
      <c r="J103" s="58" t="e">
        <f t="shared" si="2"/>
        <v>#N/A</v>
      </c>
      <c r="K103" s="37">
        <v>0</v>
      </c>
      <c r="L103" s="59" t="e">
        <f>VLOOKUP(B103,[2]Total!$A:$D,4,)</f>
        <v>#N/A</v>
      </c>
      <c r="M103" s="59" t="e">
        <f>VLOOKUP(B103,[2]Total!$A:$E,5,)</f>
        <v>#N/A</v>
      </c>
      <c r="N103" s="59" t="e">
        <f>VLOOKUP(B103,[2]Total!$A:$F,6,)</f>
        <v>#N/A</v>
      </c>
      <c r="O103" s="59" t="e">
        <f>VLOOKUP(B103,[2]Total!$A:$G,7,)</f>
        <v>#N/A</v>
      </c>
      <c r="P103" s="59" t="e">
        <f>VLOOKUP(B103,[2]Total!$A:$H,8,)</f>
        <v>#N/A</v>
      </c>
      <c r="Q103" s="59" t="e">
        <f>VLOOKUP(B103,[2]Total!$A:$I,9,)</f>
        <v>#N/A</v>
      </c>
      <c r="R103" s="59" t="e">
        <f>VLOOKUP(B103,[2]Total!$A:$J,10,)</f>
        <v>#N/A</v>
      </c>
      <c r="S103" s="59" t="e">
        <f>VLOOKUP(B103,[2]Total!$A:$K,11,)</f>
        <v>#N/A</v>
      </c>
      <c r="T103" s="59" t="e">
        <f>VLOOKUP(B103,[2]Total!$A:$L,12,)</f>
        <v>#N/A</v>
      </c>
      <c r="U103" s="59" t="e">
        <f>VLOOKUP(B103,[2]Total!$A:$M,13,)</f>
        <v>#N/A</v>
      </c>
      <c r="V103" s="59" t="e">
        <f>VLOOKUP(B103,[2]Total!$A:$N,14,)</f>
        <v>#N/A</v>
      </c>
      <c r="W103" s="59" t="e">
        <f>VLOOKUP(B103,[2]Total!$A:$O,15,)</f>
        <v>#N/A</v>
      </c>
      <c r="X103" s="59" t="e">
        <f>VLOOKUP(B103,[2]Total!$A:$P,16,)</f>
        <v>#N/A</v>
      </c>
      <c r="Y103" s="59" t="e">
        <f>VLOOKUP(B103,[2]Total!$A:$Q,17,)</f>
        <v>#N/A</v>
      </c>
      <c r="Z103" s="59" t="e">
        <f>VLOOKUP(B103,[2]Total!$A:$R,18,)</f>
        <v>#N/A</v>
      </c>
      <c r="AA103" s="59" t="e">
        <f>VLOOKUP(B103,[2]Total!$A:$S,19,)</f>
        <v>#N/A</v>
      </c>
      <c r="AB103" s="59" t="e">
        <f>VLOOKUP(B103,[2]Total!$A:$T,20,)</f>
        <v>#N/A</v>
      </c>
    </row>
    <row r="104" spans="1:28" ht="89.25" hidden="1" x14ac:dyDescent="0.25">
      <c r="B104" s="53">
        <v>90</v>
      </c>
      <c r="C104" s="54" t="s">
        <v>293</v>
      </c>
      <c r="D104" s="55" t="s">
        <v>294</v>
      </c>
      <c r="E104" s="54" t="s">
        <v>11</v>
      </c>
      <c r="F104" s="40" t="e">
        <f t="shared" si="3"/>
        <v>#N/A</v>
      </c>
      <c r="G104" s="56">
        <v>0</v>
      </c>
      <c r="H104" s="57"/>
      <c r="I104" s="56">
        <v>0</v>
      </c>
      <c r="J104" s="58" t="e">
        <f t="shared" si="2"/>
        <v>#N/A</v>
      </c>
      <c r="K104" s="37">
        <v>0</v>
      </c>
      <c r="L104" s="59" t="e">
        <f>VLOOKUP(B104,[2]Total!$A:$D,4,)</f>
        <v>#N/A</v>
      </c>
      <c r="M104" s="59" t="e">
        <f>VLOOKUP(B104,[2]Total!$A:$E,5,)</f>
        <v>#N/A</v>
      </c>
      <c r="N104" s="59" t="e">
        <f>VLOOKUP(B104,[2]Total!$A:$F,6,)</f>
        <v>#N/A</v>
      </c>
      <c r="O104" s="59" t="e">
        <f>VLOOKUP(B104,[2]Total!$A:$G,7,)</f>
        <v>#N/A</v>
      </c>
      <c r="P104" s="59" t="e">
        <f>VLOOKUP(B104,[2]Total!$A:$H,8,)</f>
        <v>#N/A</v>
      </c>
      <c r="Q104" s="59" t="e">
        <f>VLOOKUP(B104,[2]Total!$A:$I,9,)</f>
        <v>#N/A</v>
      </c>
      <c r="R104" s="59" t="e">
        <f>VLOOKUP(B104,[2]Total!$A:$J,10,)</f>
        <v>#N/A</v>
      </c>
      <c r="S104" s="59" t="e">
        <f>VLOOKUP(B104,[2]Total!$A:$K,11,)</f>
        <v>#N/A</v>
      </c>
      <c r="T104" s="59" t="e">
        <f>VLOOKUP(B104,[2]Total!$A:$L,12,)</f>
        <v>#N/A</v>
      </c>
      <c r="U104" s="59" t="e">
        <f>VLOOKUP(B104,[2]Total!$A:$M,13,)</f>
        <v>#N/A</v>
      </c>
      <c r="V104" s="59" t="e">
        <f>VLOOKUP(B104,[2]Total!$A:$N,14,)</f>
        <v>#N/A</v>
      </c>
      <c r="W104" s="59" t="e">
        <f>VLOOKUP(B104,[2]Total!$A:$O,15,)</f>
        <v>#N/A</v>
      </c>
      <c r="X104" s="59" t="e">
        <f>VLOOKUP(B104,[2]Total!$A:$P,16,)</f>
        <v>#N/A</v>
      </c>
      <c r="Y104" s="59" t="e">
        <f>VLOOKUP(B104,[2]Total!$A:$Q,17,)</f>
        <v>#N/A</v>
      </c>
      <c r="Z104" s="59" t="e">
        <f>VLOOKUP(B104,[2]Total!$A:$R,18,)</f>
        <v>#N/A</v>
      </c>
      <c r="AA104" s="59" t="e">
        <f>VLOOKUP(B104,[2]Total!$A:$S,19,)</f>
        <v>#N/A</v>
      </c>
      <c r="AB104" s="59" t="e">
        <f>VLOOKUP(B104,[2]Total!$A:$T,20,)</f>
        <v>#N/A</v>
      </c>
    </row>
    <row r="105" spans="1:28" ht="89.25" hidden="1" x14ac:dyDescent="0.25">
      <c r="B105" s="53">
        <v>91</v>
      </c>
      <c r="C105" s="54" t="s">
        <v>295</v>
      </c>
      <c r="D105" s="55" t="s">
        <v>296</v>
      </c>
      <c r="E105" s="54" t="s">
        <v>11</v>
      </c>
      <c r="F105" s="40" t="e">
        <f t="shared" si="3"/>
        <v>#N/A</v>
      </c>
      <c r="G105" s="56">
        <v>0</v>
      </c>
      <c r="H105" s="57"/>
      <c r="I105" s="56">
        <v>0</v>
      </c>
      <c r="J105" s="58" t="e">
        <f t="shared" si="2"/>
        <v>#N/A</v>
      </c>
      <c r="K105" s="37">
        <v>0</v>
      </c>
      <c r="L105" s="59" t="e">
        <f>VLOOKUP(B105,[2]Total!$A:$D,4,)</f>
        <v>#N/A</v>
      </c>
      <c r="M105" s="59" t="e">
        <f>VLOOKUP(B105,[2]Total!$A:$E,5,)</f>
        <v>#N/A</v>
      </c>
      <c r="N105" s="59" t="e">
        <f>VLOOKUP(B105,[2]Total!$A:$F,6,)</f>
        <v>#N/A</v>
      </c>
      <c r="O105" s="59" t="e">
        <f>VLOOKUP(B105,[2]Total!$A:$G,7,)</f>
        <v>#N/A</v>
      </c>
      <c r="P105" s="59" t="e">
        <f>VLOOKUP(B105,[2]Total!$A:$H,8,)</f>
        <v>#N/A</v>
      </c>
      <c r="Q105" s="59" t="e">
        <f>VLOOKUP(B105,[2]Total!$A:$I,9,)</f>
        <v>#N/A</v>
      </c>
      <c r="R105" s="59" t="e">
        <f>VLOOKUP(B105,[2]Total!$A:$J,10,)</f>
        <v>#N/A</v>
      </c>
      <c r="S105" s="59" t="e">
        <f>VLOOKUP(B105,[2]Total!$A:$K,11,)</f>
        <v>#N/A</v>
      </c>
      <c r="T105" s="59" t="e">
        <f>VLOOKUP(B105,[2]Total!$A:$L,12,)</f>
        <v>#N/A</v>
      </c>
      <c r="U105" s="59" t="e">
        <f>VLOOKUP(B105,[2]Total!$A:$M,13,)</f>
        <v>#N/A</v>
      </c>
      <c r="V105" s="59" t="e">
        <f>VLOOKUP(B105,[2]Total!$A:$N,14,)</f>
        <v>#N/A</v>
      </c>
      <c r="W105" s="59" t="e">
        <f>VLOOKUP(B105,[2]Total!$A:$O,15,)</f>
        <v>#N/A</v>
      </c>
      <c r="X105" s="59" t="e">
        <f>VLOOKUP(B105,[2]Total!$A:$P,16,)</f>
        <v>#N/A</v>
      </c>
      <c r="Y105" s="59" t="e">
        <f>VLOOKUP(B105,[2]Total!$A:$Q,17,)</f>
        <v>#N/A</v>
      </c>
      <c r="Z105" s="59" t="e">
        <f>VLOOKUP(B105,[2]Total!$A:$R,18,)</f>
        <v>#N/A</v>
      </c>
      <c r="AA105" s="59" t="e">
        <f>VLOOKUP(B105,[2]Total!$A:$S,19,)</f>
        <v>#N/A</v>
      </c>
      <c r="AB105" s="59" t="e">
        <f>VLOOKUP(B105,[2]Total!$A:$T,20,)</f>
        <v>#N/A</v>
      </c>
    </row>
    <row r="106" spans="1:28" ht="63.75" hidden="1" x14ac:dyDescent="0.25">
      <c r="B106" s="53">
        <v>92</v>
      </c>
      <c r="C106" s="54" t="s">
        <v>297</v>
      </c>
      <c r="D106" s="55" t="s">
        <v>298</v>
      </c>
      <c r="E106" s="54" t="s">
        <v>11</v>
      </c>
      <c r="F106" s="40" t="e">
        <f t="shared" si="3"/>
        <v>#N/A</v>
      </c>
      <c r="G106" s="56">
        <v>0</v>
      </c>
      <c r="H106" s="57"/>
      <c r="I106" s="56">
        <v>0</v>
      </c>
      <c r="J106" s="58" t="e">
        <f t="shared" si="2"/>
        <v>#N/A</v>
      </c>
      <c r="K106" s="37">
        <v>0</v>
      </c>
      <c r="L106" s="59" t="e">
        <f>VLOOKUP(B106,[2]Total!$A:$D,4,)</f>
        <v>#N/A</v>
      </c>
      <c r="M106" s="59" t="e">
        <f>VLOOKUP(B106,[2]Total!$A:$E,5,)</f>
        <v>#N/A</v>
      </c>
      <c r="N106" s="59" t="e">
        <f>VLOOKUP(B106,[2]Total!$A:$F,6,)</f>
        <v>#N/A</v>
      </c>
      <c r="O106" s="59" t="e">
        <f>VLOOKUP(B106,[2]Total!$A:$G,7,)</f>
        <v>#N/A</v>
      </c>
      <c r="P106" s="59" t="e">
        <f>VLOOKUP(B106,[2]Total!$A:$H,8,)</f>
        <v>#N/A</v>
      </c>
      <c r="Q106" s="59" t="e">
        <f>VLOOKUP(B106,[2]Total!$A:$I,9,)</f>
        <v>#N/A</v>
      </c>
      <c r="R106" s="59" t="e">
        <f>VLOOKUP(B106,[2]Total!$A:$J,10,)</f>
        <v>#N/A</v>
      </c>
      <c r="S106" s="59" t="e">
        <f>VLOOKUP(B106,[2]Total!$A:$K,11,)</f>
        <v>#N/A</v>
      </c>
      <c r="T106" s="59" t="e">
        <f>VLOOKUP(B106,[2]Total!$A:$L,12,)</f>
        <v>#N/A</v>
      </c>
      <c r="U106" s="59" t="e">
        <f>VLOOKUP(B106,[2]Total!$A:$M,13,)</f>
        <v>#N/A</v>
      </c>
      <c r="V106" s="59" t="e">
        <f>VLOOKUP(B106,[2]Total!$A:$N,14,)</f>
        <v>#N/A</v>
      </c>
      <c r="W106" s="59" t="e">
        <f>VLOOKUP(B106,[2]Total!$A:$O,15,)</f>
        <v>#N/A</v>
      </c>
      <c r="X106" s="59" t="e">
        <f>VLOOKUP(B106,[2]Total!$A:$P,16,)</f>
        <v>#N/A</v>
      </c>
      <c r="Y106" s="59" t="e">
        <f>VLOOKUP(B106,[2]Total!$A:$Q,17,)</f>
        <v>#N/A</v>
      </c>
      <c r="Z106" s="59" t="e">
        <f>VLOOKUP(B106,[2]Total!$A:$R,18,)</f>
        <v>#N/A</v>
      </c>
      <c r="AA106" s="59" t="e">
        <f>VLOOKUP(B106,[2]Total!$A:$S,19,)</f>
        <v>#N/A</v>
      </c>
      <c r="AB106" s="59" t="e">
        <f>VLOOKUP(B106,[2]Total!$A:$T,20,)</f>
        <v>#N/A</v>
      </c>
    </row>
    <row r="107" spans="1:28" ht="63.75" hidden="1" x14ac:dyDescent="0.25">
      <c r="B107" s="53">
        <v>93</v>
      </c>
      <c r="C107" s="54" t="s">
        <v>299</v>
      </c>
      <c r="D107" s="55" t="s">
        <v>300</v>
      </c>
      <c r="E107" s="54" t="s">
        <v>11</v>
      </c>
      <c r="F107" s="40" t="e">
        <f t="shared" si="3"/>
        <v>#N/A</v>
      </c>
      <c r="G107" s="56">
        <v>0</v>
      </c>
      <c r="H107" s="57"/>
      <c r="I107" s="56">
        <v>0</v>
      </c>
      <c r="J107" s="58" t="e">
        <f t="shared" si="2"/>
        <v>#N/A</v>
      </c>
      <c r="K107" s="37">
        <v>0</v>
      </c>
      <c r="L107" s="59" t="e">
        <f>VLOOKUP(B107,[2]Total!$A:$D,4,)</f>
        <v>#N/A</v>
      </c>
      <c r="M107" s="59" t="e">
        <f>VLOOKUP(B107,[2]Total!$A:$E,5,)</f>
        <v>#N/A</v>
      </c>
      <c r="N107" s="59" t="e">
        <f>VLOOKUP(B107,[2]Total!$A:$F,6,)</f>
        <v>#N/A</v>
      </c>
      <c r="O107" s="59" t="e">
        <f>VLOOKUP(B107,[2]Total!$A:$G,7,)</f>
        <v>#N/A</v>
      </c>
      <c r="P107" s="59" t="e">
        <f>VLOOKUP(B107,[2]Total!$A:$H,8,)</f>
        <v>#N/A</v>
      </c>
      <c r="Q107" s="59" t="e">
        <f>VLOOKUP(B107,[2]Total!$A:$I,9,)</f>
        <v>#N/A</v>
      </c>
      <c r="R107" s="59" t="e">
        <f>VLOOKUP(B107,[2]Total!$A:$J,10,)</f>
        <v>#N/A</v>
      </c>
      <c r="S107" s="59" t="e">
        <f>VLOOKUP(B107,[2]Total!$A:$K,11,)</f>
        <v>#N/A</v>
      </c>
      <c r="T107" s="59" t="e">
        <f>VLOOKUP(B107,[2]Total!$A:$L,12,)</f>
        <v>#N/A</v>
      </c>
      <c r="U107" s="59" t="e">
        <f>VLOOKUP(B107,[2]Total!$A:$M,13,)</f>
        <v>#N/A</v>
      </c>
      <c r="V107" s="59" t="e">
        <f>VLOOKUP(B107,[2]Total!$A:$N,14,)</f>
        <v>#N/A</v>
      </c>
      <c r="W107" s="59" t="e">
        <f>VLOOKUP(B107,[2]Total!$A:$O,15,)</f>
        <v>#N/A</v>
      </c>
      <c r="X107" s="59" t="e">
        <f>VLOOKUP(B107,[2]Total!$A:$P,16,)</f>
        <v>#N/A</v>
      </c>
      <c r="Y107" s="59" t="e">
        <f>VLOOKUP(B107,[2]Total!$A:$Q,17,)</f>
        <v>#N/A</v>
      </c>
      <c r="Z107" s="59" t="e">
        <f>VLOOKUP(B107,[2]Total!$A:$R,18,)</f>
        <v>#N/A</v>
      </c>
      <c r="AA107" s="59" t="e">
        <f>VLOOKUP(B107,[2]Total!$A:$S,19,)</f>
        <v>#N/A</v>
      </c>
      <c r="AB107" s="59" t="e">
        <f>VLOOKUP(B107,[2]Total!$A:$T,20,)</f>
        <v>#N/A</v>
      </c>
    </row>
    <row r="108" spans="1:28" ht="51" x14ac:dyDescent="0.25">
      <c r="A108" s="38">
        <v>18</v>
      </c>
      <c r="B108" s="53">
        <v>94</v>
      </c>
      <c r="C108" s="54" t="s">
        <v>301</v>
      </c>
      <c r="D108" s="55" t="s">
        <v>302</v>
      </c>
      <c r="E108" s="54" t="s">
        <v>11</v>
      </c>
      <c r="F108" s="40">
        <f t="shared" si="3"/>
        <v>19</v>
      </c>
      <c r="G108" s="56">
        <v>11185</v>
      </c>
      <c r="H108" s="57">
        <v>0.61779168529280304</v>
      </c>
      <c r="I108" s="56">
        <v>4453.13</v>
      </c>
      <c r="J108" s="58">
        <f t="shared" si="2"/>
        <v>84609.47</v>
      </c>
      <c r="K108" s="37">
        <v>0</v>
      </c>
      <c r="L108" s="59">
        <f>VLOOKUP(B108,[2]Total!$A:$D,4,)</f>
        <v>2</v>
      </c>
      <c r="M108" s="59">
        <f>VLOOKUP(B108,[2]Total!$A:$E,5,)</f>
        <v>2</v>
      </c>
      <c r="N108" s="59">
        <f>VLOOKUP(B108,[2]Total!$A:$F,6,)</f>
        <v>1</v>
      </c>
      <c r="O108" s="59">
        <f>VLOOKUP(B108,[2]Total!$A:$G,7,)</f>
        <v>1</v>
      </c>
      <c r="P108" s="59">
        <f>VLOOKUP(B108,[2]Total!$A:$H,8,)</f>
        <v>1</v>
      </c>
      <c r="Q108" s="59">
        <f>VLOOKUP(B108,[2]Total!$A:$I,9,)</f>
        <v>1</v>
      </c>
      <c r="R108" s="59">
        <f>VLOOKUP(B108,[2]Total!$A:$J,10,)</f>
        <v>1</v>
      </c>
      <c r="S108" s="59">
        <f>VLOOKUP(B108,[2]Total!$A:$K,11,)</f>
        <v>1</v>
      </c>
      <c r="T108" s="59">
        <f>VLOOKUP(B108,[2]Total!$A:$L,12,)</f>
        <v>1</v>
      </c>
      <c r="U108" s="59">
        <f>VLOOKUP(B108,[2]Total!$A:$M,13,)</f>
        <v>1</v>
      </c>
      <c r="V108" s="59">
        <f>VLOOKUP(B108,[2]Total!$A:$N,14,)</f>
        <v>1</v>
      </c>
      <c r="W108" s="59">
        <f>VLOOKUP(B108,[2]Total!$A:$O,15,)</f>
        <v>1</v>
      </c>
      <c r="X108" s="59">
        <f>VLOOKUP(B108,[2]Total!$A:$P,16,)</f>
        <v>1</v>
      </c>
      <c r="Y108" s="59">
        <f>VLOOKUP(B108,[2]Total!$A:$Q,17,)</f>
        <v>1</v>
      </c>
      <c r="Z108" s="59">
        <f>VLOOKUP(B108,[2]Total!$A:$R,18,)</f>
        <v>1</v>
      </c>
      <c r="AA108" s="59">
        <f>VLOOKUP(B108,[2]Total!$A:$S,19,)</f>
        <v>1</v>
      </c>
      <c r="AB108" s="59">
        <f>VLOOKUP(B108,[2]Total!$A:$T,20,)</f>
        <v>1</v>
      </c>
    </row>
    <row r="109" spans="1:28" ht="127.5" hidden="1" x14ac:dyDescent="0.25">
      <c r="B109" s="53">
        <v>95</v>
      </c>
      <c r="C109" s="54" t="s">
        <v>303</v>
      </c>
      <c r="D109" s="55" t="s">
        <v>304</v>
      </c>
      <c r="E109" s="54" t="s">
        <v>11</v>
      </c>
      <c r="F109" s="40" t="e">
        <f t="shared" si="3"/>
        <v>#N/A</v>
      </c>
      <c r="G109" s="56">
        <v>0</v>
      </c>
      <c r="H109" s="57"/>
      <c r="I109" s="56">
        <v>0</v>
      </c>
      <c r="J109" s="58" t="e">
        <f t="shared" si="2"/>
        <v>#N/A</v>
      </c>
      <c r="K109" s="37">
        <v>0</v>
      </c>
      <c r="L109" s="59" t="e">
        <f>VLOOKUP(B109,[2]Total!$A:$D,4,)</f>
        <v>#N/A</v>
      </c>
      <c r="M109" s="59" t="e">
        <f>VLOOKUP(B109,[2]Total!$A:$E,5,)</f>
        <v>#N/A</v>
      </c>
      <c r="N109" s="59" t="e">
        <f>VLOOKUP(B109,[2]Total!$A:$F,6,)</f>
        <v>#N/A</v>
      </c>
      <c r="O109" s="59" t="e">
        <f>VLOOKUP(B109,[2]Total!$A:$G,7,)</f>
        <v>#N/A</v>
      </c>
      <c r="P109" s="59" t="e">
        <f>VLOOKUP(B109,[2]Total!$A:$H,8,)</f>
        <v>#N/A</v>
      </c>
      <c r="Q109" s="59" t="e">
        <f>VLOOKUP(B109,[2]Total!$A:$I,9,)</f>
        <v>#N/A</v>
      </c>
      <c r="R109" s="59" t="e">
        <f>VLOOKUP(B109,[2]Total!$A:$J,10,)</f>
        <v>#N/A</v>
      </c>
      <c r="S109" s="59" t="e">
        <f>VLOOKUP(B109,[2]Total!$A:$K,11,)</f>
        <v>#N/A</v>
      </c>
      <c r="T109" s="59" t="e">
        <f>VLOOKUP(B109,[2]Total!$A:$L,12,)</f>
        <v>#N/A</v>
      </c>
      <c r="U109" s="59" t="e">
        <f>VLOOKUP(B109,[2]Total!$A:$M,13,)</f>
        <v>#N/A</v>
      </c>
      <c r="V109" s="59" t="e">
        <f>VLOOKUP(B109,[2]Total!$A:$N,14,)</f>
        <v>#N/A</v>
      </c>
      <c r="W109" s="59" t="e">
        <f>VLOOKUP(B109,[2]Total!$A:$O,15,)</f>
        <v>#N/A</v>
      </c>
      <c r="X109" s="59" t="e">
        <f>VLOOKUP(B109,[2]Total!$A:$P,16,)</f>
        <v>#N/A</v>
      </c>
      <c r="Y109" s="59" t="e">
        <f>VLOOKUP(B109,[2]Total!$A:$Q,17,)</f>
        <v>#N/A</v>
      </c>
      <c r="Z109" s="59" t="e">
        <f>VLOOKUP(B109,[2]Total!$A:$R,18,)</f>
        <v>#N/A</v>
      </c>
      <c r="AA109" s="59" t="e">
        <f>VLOOKUP(B109,[2]Total!$A:$S,19,)</f>
        <v>#N/A</v>
      </c>
      <c r="AB109" s="59" t="e">
        <f>VLOOKUP(B109,[2]Total!$A:$T,20,)</f>
        <v>#N/A</v>
      </c>
    </row>
    <row r="110" spans="1:28" ht="51" x14ac:dyDescent="0.25">
      <c r="A110" s="38">
        <v>19</v>
      </c>
      <c r="B110" s="53">
        <v>96</v>
      </c>
      <c r="C110" s="54" t="s">
        <v>305</v>
      </c>
      <c r="D110" s="55" t="s">
        <v>306</v>
      </c>
      <c r="E110" s="54" t="s">
        <v>11</v>
      </c>
      <c r="F110" s="40">
        <f t="shared" si="3"/>
        <v>9</v>
      </c>
      <c r="G110" s="56">
        <v>9231</v>
      </c>
      <c r="H110" s="57">
        <v>0.73532661683457901</v>
      </c>
      <c r="I110" s="56">
        <v>2545</v>
      </c>
      <c r="J110" s="58">
        <f t="shared" si="2"/>
        <v>22905</v>
      </c>
      <c r="K110" s="37">
        <v>0</v>
      </c>
      <c r="L110" s="59">
        <f>VLOOKUP(B110,[2]Total!$A:$D,4,)</f>
        <v>1</v>
      </c>
      <c r="M110" s="59">
        <f>VLOOKUP(B110,[2]Total!$A:$E,5,)</f>
        <v>1</v>
      </c>
      <c r="N110" s="59">
        <f>VLOOKUP(B110,[2]Total!$A:$F,6,)</f>
        <v>1</v>
      </c>
      <c r="O110" s="59">
        <f>VLOOKUP(B110,[2]Total!$A:$G,7,)</f>
        <v>1</v>
      </c>
      <c r="P110" s="59">
        <f>VLOOKUP(B110,[2]Total!$A:$H,8,)</f>
        <v>1</v>
      </c>
      <c r="Q110" s="59">
        <f>VLOOKUP(B110,[2]Total!$A:$I,9,)</f>
        <v>1</v>
      </c>
      <c r="R110" s="59">
        <f>VLOOKUP(B110,[2]Total!$A:$J,10,)</f>
        <v>1</v>
      </c>
      <c r="S110" s="59">
        <f>VLOOKUP(B110,[2]Total!$A:$K,11,)</f>
        <v>1</v>
      </c>
      <c r="T110" s="59">
        <f>VLOOKUP(B110,[2]Total!$A:$L,12,)</f>
        <v>1</v>
      </c>
      <c r="U110" s="59">
        <f>VLOOKUP(B110,[2]Total!$A:$M,13,)</f>
        <v>0</v>
      </c>
      <c r="V110" s="59">
        <f>VLOOKUP(B110,[2]Total!$A:$N,14,)</f>
        <v>0</v>
      </c>
      <c r="W110" s="59">
        <f>VLOOKUP(B110,[2]Total!$A:$O,15,)</f>
        <v>0</v>
      </c>
      <c r="X110" s="59">
        <f>VLOOKUP(B110,[2]Total!$A:$P,16,)</f>
        <v>0</v>
      </c>
      <c r="Y110" s="59">
        <f>VLOOKUP(B110,[2]Total!$A:$Q,17,)</f>
        <v>0</v>
      </c>
      <c r="Z110" s="59">
        <f>VLOOKUP(B110,[2]Total!$A:$R,18,)</f>
        <v>0</v>
      </c>
      <c r="AA110" s="59">
        <f>VLOOKUP(B110,[2]Total!$A:$S,19,)</f>
        <v>0</v>
      </c>
      <c r="AB110" s="59">
        <f>VLOOKUP(B110,[2]Total!$A:$T,20,)</f>
        <v>0</v>
      </c>
    </row>
    <row r="111" spans="1:28" ht="51" hidden="1" x14ac:dyDescent="0.25">
      <c r="B111" s="53">
        <v>97</v>
      </c>
      <c r="C111" s="54" t="s">
        <v>307</v>
      </c>
      <c r="D111" s="55" t="s">
        <v>306</v>
      </c>
      <c r="E111" s="54" t="s">
        <v>11</v>
      </c>
      <c r="F111" s="40" t="e">
        <f t="shared" si="3"/>
        <v>#N/A</v>
      </c>
      <c r="G111" s="56">
        <v>0</v>
      </c>
      <c r="H111" s="57"/>
      <c r="I111" s="56">
        <v>0</v>
      </c>
      <c r="J111" s="58" t="e">
        <f t="shared" si="2"/>
        <v>#N/A</v>
      </c>
      <c r="K111" s="37">
        <v>0</v>
      </c>
      <c r="L111" s="59" t="e">
        <f>VLOOKUP(B111,[2]Total!$A:$D,4,)</f>
        <v>#N/A</v>
      </c>
      <c r="M111" s="59" t="e">
        <f>VLOOKUP(B111,[2]Total!$A:$E,5,)</f>
        <v>#N/A</v>
      </c>
      <c r="N111" s="59" t="e">
        <f>VLOOKUP(B111,[2]Total!$A:$F,6,)</f>
        <v>#N/A</v>
      </c>
      <c r="O111" s="59" t="e">
        <f>VLOOKUP(B111,[2]Total!$A:$G,7,)</f>
        <v>#N/A</v>
      </c>
      <c r="P111" s="59" t="e">
        <f>VLOOKUP(B111,[2]Total!$A:$H,8,)</f>
        <v>#N/A</v>
      </c>
      <c r="Q111" s="59" t="e">
        <f>VLOOKUP(B111,[2]Total!$A:$I,9,)</f>
        <v>#N/A</v>
      </c>
      <c r="R111" s="59" t="e">
        <f>VLOOKUP(B111,[2]Total!$A:$J,10,)</f>
        <v>#N/A</v>
      </c>
      <c r="S111" s="59" t="e">
        <f>VLOOKUP(B111,[2]Total!$A:$K,11,)</f>
        <v>#N/A</v>
      </c>
      <c r="T111" s="59" t="e">
        <f>VLOOKUP(B111,[2]Total!$A:$L,12,)</f>
        <v>#N/A</v>
      </c>
      <c r="U111" s="59" t="e">
        <f>VLOOKUP(B111,[2]Total!$A:$M,13,)</f>
        <v>#N/A</v>
      </c>
      <c r="V111" s="59" t="e">
        <f>VLOOKUP(B111,[2]Total!$A:$N,14,)</f>
        <v>#N/A</v>
      </c>
      <c r="W111" s="59" t="e">
        <f>VLOOKUP(B111,[2]Total!$A:$O,15,)</f>
        <v>#N/A</v>
      </c>
      <c r="X111" s="59" t="e">
        <f>VLOOKUP(B111,[2]Total!$A:$P,16,)</f>
        <v>#N/A</v>
      </c>
      <c r="Y111" s="59" t="e">
        <f>VLOOKUP(B111,[2]Total!$A:$Q,17,)</f>
        <v>#N/A</v>
      </c>
      <c r="Z111" s="59" t="e">
        <f>VLOOKUP(B111,[2]Total!$A:$R,18,)</f>
        <v>#N/A</v>
      </c>
      <c r="AA111" s="59" t="e">
        <f>VLOOKUP(B111,[2]Total!$A:$S,19,)</f>
        <v>#N/A</v>
      </c>
      <c r="AB111" s="59" t="e">
        <f>VLOOKUP(B111,[2]Total!$A:$T,20,)</f>
        <v>#N/A</v>
      </c>
    </row>
    <row r="112" spans="1:28" ht="51" hidden="1" x14ac:dyDescent="0.25">
      <c r="B112" s="53">
        <v>98</v>
      </c>
      <c r="C112" s="54" t="s">
        <v>308</v>
      </c>
      <c r="D112" s="55" t="s">
        <v>309</v>
      </c>
      <c r="E112" s="54" t="s">
        <v>11</v>
      </c>
      <c r="F112" s="40">
        <f t="shared" si="3"/>
        <v>0</v>
      </c>
      <c r="G112" s="56">
        <v>7251</v>
      </c>
      <c r="H112" s="57">
        <v>0.60921252241070201</v>
      </c>
      <c r="I112" s="56">
        <v>2951.67</v>
      </c>
      <c r="J112" s="58">
        <f t="shared" si="2"/>
        <v>0</v>
      </c>
      <c r="K112" s="37">
        <v>0</v>
      </c>
      <c r="L112" s="59">
        <f>VLOOKUP(B112,[2]Total!$A:$D,4,)</f>
        <v>0</v>
      </c>
      <c r="M112" s="59">
        <f>VLOOKUP(B112,[2]Total!$A:$E,5,)</f>
        <v>0</v>
      </c>
      <c r="N112" s="59">
        <f>VLOOKUP(B112,[2]Total!$A:$F,6,)</f>
        <v>0</v>
      </c>
      <c r="O112" s="59">
        <f>VLOOKUP(B112,[2]Total!$A:$G,7,)</f>
        <v>0</v>
      </c>
      <c r="P112" s="59">
        <f>VLOOKUP(B112,[2]Total!$A:$H,8,)</f>
        <v>0</v>
      </c>
      <c r="Q112" s="59">
        <f>VLOOKUP(B112,[2]Total!$A:$I,9,)</f>
        <v>0</v>
      </c>
      <c r="R112" s="59">
        <f>VLOOKUP(B112,[2]Total!$A:$J,10,)</f>
        <v>0</v>
      </c>
      <c r="S112" s="59">
        <f>VLOOKUP(B112,[2]Total!$A:$K,11,)</f>
        <v>0</v>
      </c>
      <c r="T112" s="59">
        <f>VLOOKUP(B112,[2]Total!$A:$L,12,)</f>
        <v>0</v>
      </c>
      <c r="U112" s="59">
        <f>VLOOKUP(B112,[2]Total!$A:$M,13,)</f>
        <v>0</v>
      </c>
      <c r="V112" s="59">
        <f>VLOOKUP(B112,[2]Total!$A:$N,14,)</f>
        <v>0</v>
      </c>
      <c r="W112" s="59">
        <f>VLOOKUP(B112,[2]Total!$A:$O,15,)</f>
        <v>0</v>
      </c>
      <c r="X112" s="59">
        <f>VLOOKUP(B112,[2]Total!$A:$P,16,)</f>
        <v>0</v>
      </c>
      <c r="Y112" s="59">
        <f>VLOOKUP(B112,[2]Total!$A:$Q,17,)</f>
        <v>0</v>
      </c>
      <c r="Z112" s="59">
        <f>VLOOKUP(B112,[2]Total!$A:$R,18,)</f>
        <v>0</v>
      </c>
      <c r="AA112" s="59">
        <f>VLOOKUP(B112,[2]Total!$A:$S,19,)</f>
        <v>0</v>
      </c>
      <c r="AB112" s="59">
        <f>VLOOKUP(B112,[2]Total!$A:$T,20,)</f>
        <v>0</v>
      </c>
    </row>
    <row r="113" spans="1:28" ht="38.25" hidden="1" x14ac:dyDescent="0.25">
      <c r="B113" s="53">
        <v>99</v>
      </c>
      <c r="C113" s="54" t="s">
        <v>310</v>
      </c>
      <c r="D113" s="55" t="s">
        <v>311</v>
      </c>
      <c r="E113" s="54" t="s">
        <v>11</v>
      </c>
      <c r="F113" s="40" t="e">
        <f t="shared" si="3"/>
        <v>#N/A</v>
      </c>
      <c r="G113" s="56">
        <v>0</v>
      </c>
      <c r="H113" s="57"/>
      <c r="I113" s="56">
        <v>0</v>
      </c>
      <c r="J113" s="58" t="e">
        <f t="shared" si="2"/>
        <v>#N/A</v>
      </c>
      <c r="K113" s="37">
        <v>0</v>
      </c>
      <c r="L113" s="59" t="e">
        <f>VLOOKUP(B113,[2]Total!$A:$D,4,)</f>
        <v>#N/A</v>
      </c>
      <c r="M113" s="59" t="e">
        <f>VLOOKUP(B113,[2]Total!$A:$E,5,)</f>
        <v>#N/A</v>
      </c>
      <c r="N113" s="59" t="e">
        <f>VLOOKUP(B113,[2]Total!$A:$F,6,)</f>
        <v>#N/A</v>
      </c>
      <c r="O113" s="59" t="e">
        <f>VLOOKUP(B113,[2]Total!$A:$G,7,)</f>
        <v>#N/A</v>
      </c>
      <c r="P113" s="59" t="e">
        <f>VLOOKUP(B113,[2]Total!$A:$H,8,)</f>
        <v>#N/A</v>
      </c>
      <c r="Q113" s="59" t="e">
        <f>VLOOKUP(B113,[2]Total!$A:$I,9,)</f>
        <v>#N/A</v>
      </c>
      <c r="R113" s="59" t="e">
        <f>VLOOKUP(B113,[2]Total!$A:$J,10,)</f>
        <v>#N/A</v>
      </c>
      <c r="S113" s="59" t="e">
        <f>VLOOKUP(B113,[2]Total!$A:$K,11,)</f>
        <v>#N/A</v>
      </c>
      <c r="T113" s="59" t="e">
        <f>VLOOKUP(B113,[2]Total!$A:$L,12,)</f>
        <v>#N/A</v>
      </c>
      <c r="U113" s="59" t="e">
        <f>VLOOKUP(B113,[2]Total!$A:$M,13,)</f>
        <v>#N/A</v>
      </c>
      <c r="V113" s="59" t="e">
        <f>VLOOKUP(B113,[2]Total!$A:$N,14,)</f>
        <v>#N/A</v>
      </c>
      <c r="W113" s="59" t="e">
        <f>VLOOKUP(B113,[2]Total!$A:$O,15,)</f>
        <v>#N/A</v>
      </c>
      <c r="X113" s="59" t="e">
        <f>VLOOKUP(B113,[2]Total!$A:$P,16,)</f>
        <v>#N/A</v>
      </c>
      <c r="Y113" s="59" t="e">
        <f>VLOOKUP(B113,[2]Total!$A:$Q,17,)</f>
        <v>#N/A</v>
      </c>
      <c r="Z113" s="59" t="e">
        <f>VLOOKUP(B113,[2]Total!$A:$R,18,)</f>
        <v>#N/A</v>
      </c>
      <c r="AA113" s="59" t="e">
        <f>VLOOKUP(B113,[2]Total!$A:$S,19,)</f>
        <v>#N/A</v>
      </c>
      <c r="AB113" s="59" t="e">
        <f>VLOOKUP(B113,[2]Total!$A:$T,20,)</f>
        <v>#N/A</v>
      </c>
    </row>
    <row r="114" spans="1:28" ht="38.25" hidden="1" x14ac:dyDescent="0.25">
      <c r="B114" s="53">
        <v>100</v>
      </c>
      <c r="C114" s="54" t="s">
        <v>312</v>
      </c>
      <c r="D114" s="55" t="s">
        <v>313</v>
      </c>
      <c r="E114" s="54" t="s">
        <v>11</v>
      </c>
      <c r="F114" s="40" t="e">
        <f t="shared" si="3"/>
        <v>#N/A</v>
      </c>
      <c r="G114" s="56">
        <v>0</v>
      </c>
      <c r="H114" s="57"/>
      <c r="I114" s="56">
        <v>0</v>
      </c>
      <c r="J114" s="58" t="e">
        <f t="shared" si="2"/>
        <v>#N/A</v>
      </c>
      <c r="K114" s="37">
        <v>0</v>
      </c>
      <c r="L114" s="59" t="e">
        <f>VLOOKUP(B114,[2]Total!$A:$D,4,)</f>
        <v>#N/A</v>
      </c>
      <c r="M114" s="59" t="e">
        <f>VLOOKUP(B114,[2]Total!$A:$E,5,)</f>
        <v>#N/A</v>
      </c>
      <c r="N114" s="59" t="e">
        <f>VLOOKUP(B114,[2]Total!$A:$F,6,)</f>
        <v>#N/A</v>
      </c>
      <c r="O114" s="59" t="e">
        <f>VLOOKUP(B114,[2]Total!$A:$G,7,)</f>
        <v>#N/A</v>
      </c>
      <c r="P114" s="59" t="e">
        <f>VLOOKUP(B114,[2]Total!$A:$H,8,)</f>
        <v>#N/A</v>
      </c>
      <c r="Q114" s="59" t="e">
        <f>VLOOKUP(B114,[2]Total!$A:$I,9,)</f>
        <v>#N/A</v>
      </c>
      <c r="R114" s="59" t="e">
        <f>VLOOKUP(B114,[2]Total!$A:$J,10,)</f>
        <v>#N/A</v>
      </c>
      <c r="S114" s="59" t="e">
        <f>VLOOKUP(B114,[2]Total!$A:$K,11,)</f>
        <v>#N/A</v>
      </c>
      <c r="T114" s="59" t="e">
        <f>VLOOKUP(B114,[2]Total!$A:$L,12,)</f>
        <v>#N/A</v>
      </c>
      <c r="U114" s="59" t="e">
        <f>VLOOKUP(B114,[2]Total!$A:$M,13,)</f>
        <v>#N/A</v>
      </c>
      <c r="V114" s="59" t="e">
        <f>VLOOKUP(B114,[2]Total!$A:$N,14,)</f>
        <v>#N/A</v>
      </c>
      <c r="W114" s="59" t="e">
        <f>VLOOKUP(B114,[2]Total!$A:$O,15,)</f>
        <v>#N/A</v>
      </c>
      <c r="X114" s="59" t="e">
        <f>VLOOKUP(B114,[2]Total!$A:$P,16,)</f>
        <v>#N/A</v>
      </c>
      <c r="Y114" s="59" t="e">
        <f>VLOOKUP(B114,[2]Total!$A:$Q,17,)</f>
        <v>#N/A</v>
      </c>
      <c r="Z114" s="59" t="e">
        <f>VLOOKUP(B114,[2]Total!$A:$R,18,)</f>
        <v>#N/A</v>
      </c>
      <c r="AA114" s="59" t="e">
        <f>VLOOKUP(B114,[2]Total!$A:$S,19,)</f>
        <v>#N/A</v>
      </c>
      <c r="AB114" s="59" t="e">
        <f>VLOOKUP(B114,[2]Total!$A:$T,20,)</f>
        <v>#N/A</v>
      </c>
    </row>
    <row r="115" spans="1:28" ht="38.25" hidden="1" x14ac:dyDescent="0.25">
      <c r="B115" s="53">
        <v>101</v>
      </c>
      <c r="C115" s="54" t="s">
        <v>314</v>
      </c>
      <c r="D115" s="55" t="s">
        <v>315</v>
      </c>
      <c r="E115" s="54" t="s">
        <v>11</v>
      </c>
      <c r="F115" s="40" t="e">
        <f t="shared" si="3"/>
        <v>#N/A</v>
      </c>
      <c r="G115" s="56">
        <v>0</v>
      </c>
      <c r="H115" s="57"/>
      <c r="I115" s="56">
        <v>0</v>
      </c>
      <c r="J115" s="58" t="e">
        <f t="shared" si="2"/>
        <v>#N/A</v>
      </c>
      <c r="K115" s="37">
        <v>0</v>
      </c>
      <c r="L115" s="59" t="e">
        <f>VLOOKUP(B115,[2]Total!$A:$D,4,)</f>
        <v>#N/A</v>
      </c>
      <c r="M115" s="59" t="e">
        <f>VLOOKUP(B115,[2]Total!$A:$E,5,)</f>
        <v>#N/A</v>
      </c>
      <c r="N115" s="59" t="e">
        <f>VLOOKUP(B115,[2]Total!$A:$F,6,)</f>
        <v>#N/A</v>
      </c>
      <c r="O115" s="59" t="e">
        <f>VLOOKUP(B115,[2]Total!$A:$G,7,)</f>
        <v>#N/A</v>
      </c>
      <c r="P115" s="59" t="e">
        <f>VLOOKUP(B115,[2]Total!$A:$H,8,)</f>
        <v>#N/A</v>
      </c>
      <c r="Q115" s="59" t="e">
        <f>VLOOKUP(B115,[2]Total!$A:$I,9,)</f>
        <v>#N/A</v>
      </c>
      <c r="R115" s="59" t="e">
        <f>VLOOKUP(B115,[2]Total!$A:$J,10,)</f>
        <v>#N/A</v>
      </c>
      <c r="S115" s="59" t="e">
        <f>VLOOKUP(B115,[2]Total!$A:$K,11,)</f>
        <v>#N/A</v>
      </c>
      <c r="T115" s="59" t="e">
        <f>VLOOKUP(B115,[2]Total!$A:$L,12,)</f>
        <v>#N/A</v>
      </c>
      <c r="U115" s="59" t="e">
        <f>VLOOKUP(B115,[2]Total!$A:$M,13,)</f>
        <v>#N/A</v>
      </c>
      <c r="V115" s="59" t="e">
        <f>VLOOKUP(B115,[2]Total!$A:$N,14,)</f>
        <v>#N/A</v>
      </c>
      <c r="W115" s="59" t="e">
        <f>VLOOKUP(B115,[2]Total!$A:$O,15,)</f>
        <v>#N/A</v>
      </c>
      <c r="X115" s="59" t="e">
        <f>VLOOKUP(B115,[2]Total!$A:$P,16,)</f>
        <v>#N/A</v>
      </c>
      <c r="Y115" s="59" t="e">
        <f>VLOOKUP(B115,[2]Total!$A:$Q,17,)</f>
        <v>#N/A</v>
      </c>
      <c r="Z115" s="59" t="e">
        <f>VLOOKUP(B115,[2]Total!$A:$R,18,)</f>
        <v>#N/A</v>
      </c>
      <c r="AA115" s="59" t="e">
        <f>VLOOKUP(B115,[2]Total!$A:$S,19,)</f>
        <v>#N/A</v>
      </c>
      <c r="AB115" s="59" t="e">
        <f>VLOOKUP(B115,[2]Total!$A:$T,20,)</f>
        <v>#N/A</v>
      </c>
    </row>
    <row r="116" spans="1:28" ht="38.25" hidden="1" x14ac:dyDescent="0.25">
      <c r="B116" s="53">
        <v>102</v>
      </c>
      <c r="C116" s="54" t="s">
        <v>316</v>
      </c>
      <c r="D116" s="55" t="s">
        <v>317</v>
      </c>
      <c r="E116" s="54" t="s">
        <v>11</v>
      </c>
      <c r="F116" s="40" t="e">
        <f t="shared" si="3"/>
        <v>#N/A</v>
      </c>
      <c r="G116" s="56">
        <v>0</v>
      </c>
      <c r="H116" s="57"/>
      <c r="I116" s="56">
        <v>0</v>
      </c>
      <c r="J116" s="58" t="e">
        <f t="shared" si="2"/>
        <v>#N/A</v>
      </c>
      <c r="K116" s="37">
        <v>0</v>
      </c>
      <c r="L116" s="59" t="e">
        <f>VLOOKUP(B116,[2]Total!$A:$D,4,)</f>
        <v>#N/A</v>
      </c>
      <c r="M116" s="59" t="e">
        <f>VLOOKUP(B116,[2]Total!$A:$E,5,)</f>
        <v>#N/A</v>
      </c>
      <c r="N116" s="59" t="e">
        <f>VLOOKUP(B116,[2]Total!$A:$F,6,)</f>
        <v>#N/A</v>
      </c>
      <c r="O116" s="59" t="e">
        <f>VLOOKUP(B116,[2]Total!$A:$G,7,)</f>
        <v>#N/A</v>
      </c>
      <c r="P116" s="59" t="e">
        <f>VLOOKUP(B116,[2]Total!$A:$H,8,)</f>
        <v>#N/A</v>
      </c>
      <c r="Q116" s="59" t="e">
        <f>VLOOKUP(B116,[2]Total!$A:$I,9,)</f>
        <v>#N/A</v>
      </c>
      <c r="R116" s="59" t="e">
        <f>VLOOKUP(B116,[2]Total!$A:$J,10,)</f>
        <v>#N/A</v>
      </c>
      <c r="S116" s="59" t="e">
        <f>VLOOKUP(B116,[2]Total!$A:$K,11,)</f>
        <v>#N/A</v>
      </c>
      <c r="T116" s="59" t="e">
        <f>VLOOKUP(B116,[2]Total!$A:$L,12,)</f>
        <v>#N/A</v>
      </c>
      <c r="U116" s="59" t="e">
        <f>VLOOKUP(B116,[2]Total!$A:$M,13,)</f>
        <v>#N/A</v>
      </c>
      <c r="V116" s="59" t="e">
        <f>VLOOKUP(B116,[2]Total!$A:$N,14,)</f>
        <v>#N/A</v>
      </c>
      <c r="W116" s="59" t="e">
        <f>VLOOKUP(B116,[2]Total!$A:$O,15,)</f>
        <v>#N/A</v>
      </c>
      <c r="X116" s="59" t="e">
        <f>VLOOKUP(B116,[2]Total!$A:$P,16,)</f>
        <v>#N/A</v>
      </c>
      <c r="Y116" s="59" t="e">
        <f>VLOOKUP(B116,[2]Total!$A:$Q,17,)</f>
        <v>#N/A</v>
      </c>
      <c r="Z116" s="59" t="e">
        <f>VLOOKUP(B116,[2]Total!$A:$R,18,)</f>
        <v>#N/A</v>
      </c>
      <c r="AA116" s="59" t="e">
        <f>VLOOKUP(B116,[2]Total!$A:$S,19,)</f>
        <v>#N/A</v>
      </c>
      <c r="AB116" s="59" t="e">
        <f>VLOOKUP(B116,[2]Total!$A:$T,20,)</f>
        <v>#N/A</v>
      </c>
    </row>
    <row r="117" spans="1:28" ht="89.25" hidden="1" x14ac:dyDescent="0.25">
      <c r="B117" s="53">
        <v>103</v>
      </c>
      <c r="C117" s="54" t="s">
        <v>318</v>
      </c>
      <c r="D117" s="55" t="s">
        <v>319</v>
      </c>
      <c r="E117" s="54" t="s">
        <v>11</v>
      </c>
      <c r="F117" s="40" t="e">
        <f t="shared" si="3"/>
        <v>#N/A</v>
      </c>
      <c r="G117" s="56">
        <v>0</v>
      </c>
      <c r="H117" s="57"/>
      <c r="I117" s="56">
        <v>0</v>
      </c>
      <c r="J117" s="58" t="e">
        <f t="shared" si="2"/>
        <v>#N/A</v>
      </c>
      <c r="K117" s="37">
        <v>0</v>
      </c>
      <c r="L117" s="59" t="e">
        <f>VLOOKUP(B117,[2]Total!$A:$D,4,)</f>
        <v>#N/A</v>
      </c>
      <c r="M117" s="59" t="e">
        <f>VLOOKUP(B117,[2]Total!$A:$E,5,)</f>
        <v>#N/A</v>
      </c>
      <c r="N117" s="59" t="e">
        <f>VLOOKUP(B117,[2]Total!$A:$F,6,)</f>
        <v>#N/A</v>
      </c>
      <c r="O117" s="59" t="e">
        <f>VLOOKUP(B117,[2]Total!$A:$G,7,)</f>
        <v>#N/A</v>
      </c>
      <c r="P117" s="59" t="e">
        <f>VLOOKUP(B117,[2]Total!$A:$H,8,)</f>
        <v>#N/A</v>
      </c>
      <c r="Q117" s="59" t="e">
        <f>VLOOKUP(B117,[2]Total!$A:$I,9,)</f>
        <v>#N/A</v>
      </c>
      <c r="R117" s="59" t="e">
        <f>VLOOKUP(B117,[2]Total!$A:$J,10,)</f>
        <v>#N/A</v>
      </c>
      <c r="S117" s="59" t="e">
        <f>VLOOKUP(B117,[2]Total!$A:$K,11,)</f>
        <v>#N/A</v>
      </c>
      <c r="T117" s="59" t="e">
        <f>VLOOKUP(B117,[2]Total!$A:$L,12,)</f>
        <v>#N/A</v>
      </c>
      <c r="U117" s="59" t="e">
        <f>VLOOKUP(B117,[2]Total!$A:$M,13,)</f>
        <v>#N/A</v>
      </c>
      <c r="V117" s="59" t="e">
        <f>VLOOKUP(B117,[2]Total!$A:$N,14,)</f>
        <v>#N/A</v>
      </c>
      <c r="W117" s="59" t="e">
        <f>VLOOKUP(B117,[2]Total!$A:$O,15,)</f>
        <v>#N/A</v>
      </c>
      <c r="X117" s="59" t="e">
        <f>VLOOKUP(B117,[2]Total!$A:$P,16,)</f>
        <v>#N/A</v>
      </c>
      <c r="Y117" s="59" t="e">
        <f>VLOOKUP(B117,[2]Total!$A:$Q,17,)</f>
        <v>#N/A</v>
      </c>
      <c r="Z117" s="59" t="e">
        <f>VLOOKUP(B117,[2]Total!$A:$R,18,)</f>
        <v>#N/A</v>
      </c>
      <c r="AA117" s="59" t="e">
        <f>VLOOKUP(B117,[2]Total!$A:$S,19,)</f>
        <v>#N/A</v>
      </c>
      <c r="AB117" s="59" t="e">
        <f>VLOOKUP(B117,[2]Total!$A:$T,20,)</f>
        <v>#N/A</v>
      </c>
    </row>
    <row r="118" spans="1:28" ht="25.5" hidden="1" x14ac:dyDescent="0.25">
      <c r="B118" s="53">
        <v>104</v>
      </c>
      <c r="C118" s="54" t="s">
        <v>320</v>
      </c>
      <c r="D118" s="55" t="s">
        <v>321</v>
      </c>
      <c r="E118" s="54" t="s">
        <v>11</v>
      </c>
      <c r="F118" s="40" t="e">
        <f t="shared" si="3"/>
        <v>#N/A</v>
      </c>
      <c r="G118" s="56">
        <v>0</v>
      </c>
      <c r="H118" s="57"/>
      <c r="I118" s="56">
        <v>0</v>
      </c>
      <c r="J118" s="58" t="e">
        <f t="shared" si="2"/>
        <v>#N/A</v>
      </c>
      <c r="K118" s="37">
        <v>0</v>
      </c>
      <c r="L118" s="59" t="e">
        <f>VLOOKUP(B118,[2]Total!$A:$D,4,)</f>
        <v>#N/A</v>
      </c>
      <c r="M118" s="59" t="e">
        <f>VLOOKUP(B118,[2]Total!$A:$E,5,)</f>
        <v>#N/A</v>
      </c>
      <c r="N118" s="59" t="e">
        <f>VLOOKUP(B118,[2]Total!$A:$F,6,)</f>
        <v>#N/A</v>
      </c>
      <c r="O118" s="59" t="e">
        <f>VLOOKUP(B118,[2]Total!$A:$G,7,)</f>
        <v>#N/A</v>
      </c>
      <c r="P118" s="59" t="e">
        <f>VLOOKUP(B118,[2]Total!$A:$H,8,)</f>
        <v>#N/A</v>
      </c>
      <c r="Q118" s="59" t="e">
        <f>VLOOKUP(B118,[2]Total!$A:$I,9,)</f>
        <v>#N/A</v>
      </c>
      <c r="R118" s="59" t="e">
        <f>VLOOKUP(B118,[2]Total!$A:$J,10,)</f>
        <v>#N/A</v>
      </c>
      <c r="S118" s="59" t="e">
        <f>VLOOKUP(B118,[2]Total!$A:$K,11,)</f>
        <v>#N/A</v>
      </c>
      <c r="T118" s="59" t="e">
        <f>VLOOKUP(B118,[2]Total!$A:$L,12,)</f>
        <v>#N/A</v>
      </c>
      <c r="U118" s="59" t="e">
        <f>VLOOKUP(B118,[2]Total!$A:$M,13,)</f>
        <v>#N/A</v>
      </c>
      <c r="V118" s="59" t="e">
        <f>VLOOKUP(B118,[2]Total!$A:$N,14,)</f>
        <v>#N/A</v>
      </c>
      <c r="W118" s="59" t="e">
        <f>VLOOKUP(B118,[2]Total!$A:$O,15,)</f>
        <v>#N/A</v>
      </c>
      <c r="X118" s="59" t="e">
        <f>VLOOKUP(B118,[2]Total!$A:$P,16,)</f>
        <v>#N/A</v>
      </c>
      <c r="Y118" s="59" t="e">
        <f>VLOOKUP(B118,[2]Total!$A:$Q,17,)</f>
        <v>#N/A</v>
      </c>
      <c r="Z118" s="59" t="e">
        <f>VLOOKUP(B118,[2]Total!$A:$R,18,)</f>
        <v>#N/A</v>
      </c>
      <c r="AA118" s="59" t="e">
        <f>VLOOKUP(B118,[2]Total!$A:$S,19,)</f>
        <v>#N/A</v>
      </c>
      <c r="AB118" s="59" t="e">
        <f>VLOOKUP(B118,[2]Total!$A:$T,20,)</f>
        <v>#N/A</v>
      </c>
    </row>
    <row r="119" spans="1:28" ht="25.5" hidden="1" x14ac:dyDescent="0.25">
      <c r="B119" s="53">
        <v>105</v>
      </c>
      <c r="C119" s="54" t="s">
        <v>322</v>
      </c>
      <c r="D119" s="55" t="s">
        <v>323</v>
      </c>
      <c r="E119" s="54" t="s">
        <v>11</v>
      </c>
      <c r="F119" s="40" t="e">
        <f t="shared" si="3"/>
        <v>#N/A</v>
      </c>
      <c r="G119" s="56">
        <v>0</v>
      </c>
      <c r="H119" s="57"/>
      <c r="I119" s="56">
        <v>0</v>
      </c>
      <c r="J119" s="58" t="e">
        <f t="shared" si="2"/>
        <v>#N/A</v>
      </c>
      <c r="K119" s="37">
        <v>0</v>
      </c>
      <c r="L119" s="59" t="e">
        <f>VLOOKUP(B119,[2]Total!$A:$D,4,)</f>
        <v>#N/A</v>
      </c>
      <c r="M119" s="59" t="e">
        <f>VLOOKUP(B119,[2]Total!$A:$E,5,)</f>
        <v>#N/A</v>
      </c>
      <c r="N119" s="59" t="e">
        <f>VLOOKUP(B119,[2]Total!$A:$F,6,)</f>
        <v>#N/A</v>
      </c>
      <c r="O119" s="59" t="e">
        <f>VLOOKUP(B119,[2]Total!$A:$G,7,)</f>
        <v>#N/A</v>
      </c>
      <c r="P119" s="59" t="e">
        <f>VLOOKUP(B119,[2]Total!$A:$H,8,)</f>
        <v>#N/A</v>
      </c>
      <c r="Q119" s="59" t="e">
        <f>VLOOKUP(B119,[2]Total!$A:$I,9,)</f>
        <v>#N/A</v>
      </c>
      <c r="R119" s="59" t="e">
        <f>VLOOKUP(B119,[2]Total!$A:$J,10,)</f>
        <v>#N/A</v>
      </c>
      <c r="S119" s="59" t="e">
        <f>VLOOKUP(B119,[2]Total!$A:$K,11,)</f>
        <v>#N/A</v>
      </c>
      <c r="T119" s="59" t="e">
        <f>VLOOKUP(B119,[2]Total!$A:$L,12,)</f>
        <v>#N/A</v>
      </c>
      <c r="U119" s="59" t="e">
        <f>VLOOKUP(B119,[2]Total!$A:$M,13,)</f>
        <v>#N/A</v>
      </c>
      <c r="V119" s="59" t="e">
        <f>VLOOKUP(B119,[2]Total!$A:$N,14,)</f>
        <v>#N/A</v>
      </c>
      <c r="W119" s="59" t="e">
        <f>VLOOKUP(B119,[2]Total!$A:$O,15,)</f>
        <v>#N/A</v>
      </c>
      <c r="X119" s="59" t="e">
        <f>VLOOKUP(B119,[2]Total!$A:$P,16,)</f>
        <v>#N/A</v>
      </c>
      <c r="Y119" s="59" t="e">
        <f>VLOOKUP(B119,[2]Total!$A:$Q,17,)</f>
        <v>#N/A</v>
      </c>
      <c r="Z119" s="59" t="e">
        <f>VLOOKUP(B119,[2]Total!$A:$R,18,)</f>
        <v>#N/A</v>
      </c>
      <c r="AA119" s="59" t="e">
        <f>VLOOKUP(B119,[2]Total!$A:$S,19,)</f>
        <v>#N/A</v>
      </c>
      <c r="AB119" s="59" t="e">
        <f>VLOOKUP(B119,[2]Total!$A:$T,20,)</f>
        <v>#N/A</v>
      </c>
    </row>
    <row r="120" spans="1:28" ht="51" hidden="1" x14ac:dyDescent="0.25">
      <c r="B120" s="53">
        <v>106</v>
      </c>
      <c r="C120" s="54" t="s">
        <v>324</v>
      </c>
      <c r="D120" s="60" t="s">
        <v>325</v>
      </c>
      <c r="E120" s="54" t="s">
        <v>326</v>
      </c>
      <c r="F120" s="40" t="e">
        <f t="shared" si="3"/>
        <v>#N/A</v>
      </c>
      <c r="G120" s="56">
        <v>0</v>
      </c>
      <c r="H120" s="57"/>
      <c r="I120" s="56">
        <v>0</v>
      </c>
      <c r="J120" s="58" t="e">
        <f t="shared" si="2"/>
        <v>#N/A</v>
      </c>
      <c r="K120" s="37">
        <v>0</v>
      </c>
      <c r="L120" s="59" t="e">
        <f>VLOOKUP(B120,[2]Total!$A:$D,4,)</f>
        <v>#N/A</v>
      </c>
      <c r="M120" s="59" t="e">
        <f>VLOOKUP(B120,[2]Total!$A:$E,5,)</f>
        <v>#N/A</v>
      </c>
      <c r="N120" s="59" t="e">
        <f>VLOOKUP(B120,[2]Total!$A:$F,6,)</f>
        <v>#N/A</v>
      </c>
      <c r="O120" s="59" t="e">
        <f>VLOOKUP(B120,[2]Total!$A:$G,7,)</f>
        <v>#N/A</v>
      </c>
      <c r="P120" s="59" t="e">
        <f>VLOOKUP(B120,[2]Total!$A:$H,8,)</f>
        <v>#N/A</v>
      </c>
      <c r="Q120" s="59" t="e">
        <f>VLOOKUP(B120,[2]Total!$A:$I,9,)</f>
        <v>#N/A</v>
      </c>
      <c r="R120" s="59" t="e">
        <f>VLOOKUP(B120,[2]Total!$A:$J,10,)</f>
        <v>#N/A</v>
      </c>
      <c r="S120" s="59" t="e">
        <f>VLOOKUP(B120,[2]Total!$A:$K,11,)</f>
        <v>#N/A</v>
      </c>
      <c r="T120" s="59" t="e">
        <f>VLOOKUP(B120,[2]Total!$A:$L,12,)</f>
        <v>#N/A</v>
      </c>
      <c r="U120" s="59" t="e">
        <f>VLOOKUP(B120,[2]Total!$A:$M,13,)</f>
        <v>#N/A</v>
      </c>
      <c r="V120" s="59" t="e">
        <f>VLOOKUP(B120,[2]Total!$A:$N,14,)</f>
        <v>#N/A</v>
      </c>
      <c r="W120" s="59" t="e">
        <f>VLOOKUP(B120,[2]Total!$A:$O,15,)</f>
        <v>#N/A</v>
      </c>
      <c r="X120" s="59" t="e">
        <f>VLOOKUP(B120,[2]Total!$A:$P,16,)</f>
        <v>#N/A</v>
      </c>
      <c r="Y120" s="59" t="e">
        <f>VLOOKUP(B120,[2]Total!$A:$Q,17,)</f>
        <v>#N/A</v>
      </c>
      <c r="Z120" s="59" t="e">
        <f>VLOOKUP(B120,[2]Total!$A:$R,18,)</f>
        <v>#N/A</v>
      </c>
      <c r="AA120" s="59" t="e">
        <f>VLOOKUP(B120,[2]Total!$A:$S,19,)</f>
        <v>#N/A</v>
      </c>
      <c r="AB120" s="59" t="e">
        <f>VLOOKUP(B120,[2]Total!$A:$T,20,)</f>
        <v>#N/A</v>
      </c>
    </row>
    <row r="121" spans="1:28" ht="51" hidden="1" x14ac:dyDescent="0.25">
      <c r="B121" s="53">
        <v>107</v>
      </c>
      <c r="C121" s="54" t="s">
        <v>327</v>
      </c>
      <c r="D121" s="60" t="s">
        <v>328</v>
      </c>
      <c r="E121" s="54" t="s">
        <v>326</v>
      </c>
      <c r="F121" s="40" t="e">
        <f t="shared" si="3"/>
        <v>#N/A</v>
      </c>
      <c r="G121" s="56">
        <v>0</v>
      </c>
      <c r="H121" s="57"/>
      <c r="I121" s="56">
        <v>0</v>
      </c>
      <c r="J121" s="58" t="e">
        <f t="shared" si="2"/>
        <v>#N/A</v>
      </c>
      <c r="K121" s="37">
        <v>0</v>
      </c>
      <c r="L121" s="59" t="e">
        <f>VLOOKUP(B121,[2]Total!$A:$D,4,)</f>
        <v>#N/A</v>
      </c>
      <c r="M121" s="59" t="e">
        <f>VLOOKUP(B121,[2]Total!$A:$E,5,)</f>
        <v>#N/A</v>
      </c>
      <c r="N121" s="59" t="e">
        <f>VLOOKUP(B121,[2]Total!$A:$F,6,)</f>
        <v>#N/A</v>
      </c>
      <c r="O121" s="59" t="e">
        <f>VLOOKUP(B121,[2]Total!$A:$G,7,)</f>
        <v>#N/A</v>
      </c>
      <c r="P121" s="59" t="e">
        <f>VLOOKUP(B121,[2]Total!$A:$H,8,)</f>
        <v>#N/A</v>
      </c>
      <c r="Q121" s="59" t="e">
        <f>VLOOKUP(B121,[2]Total!$A:$I,9,)</f>
        <v>#N/A</v>
      </c>
      <c r="R121" s="59" t="e">
        <f>VLOOKUP(B121,[2]Total!$A:$J,10,)</f>
        <v>#N/A</v>
      </c>
      <c r="S121" s="59" t="e">
        <f>VLOOKUP(B121,[2]Total!$A:$K,11,)</f>
        <v>#N/A</v>
      </c>
      <c r="T121" s="59" t="e">
        <f>VLOOKUP(B121,[2]Total!$A:$L,12,)</f>
        <v>#N/A</v>
      </c>
      <c r="U121" s="59" t="e">
        <f>VLOOKUP(B121,[2]Total!$A:$M,13,)</f>
        <v>#N/A</v>
      </c>
      <c r="V121" s="59" t="e">
        <f>VLOOKUP(B121,[2]Total!$A:$N,14,)</f>
        <v>#N/A</v>
      </c>
      <c r="W121" s="59" t="e">
        <f>VLOOKUP(B121,[2]Total!$A:$O,15,)</f>
        <v>#N/A</v>
      </c>
      <c r="X121" s="59" t="e">
        <f>VLOOKUP(B121,[2]Total!$A:$P,16,)</f>
        <v>#N/A</v>
      </c>
      <c r="Y121" s="59" t="e">
        <f>VLOOKUP(B121,[2]Total!$A:$Q,17,)</f>
        <v>#N/A</v>
      </c>
      <c r="Z121" s="59" t="e">
        <f>VLOOKUP(B121,[2]Total!$A:$R,18,)</f>
        <v>#N/A</v>
      </c>
      <c r="AA121" s="59" t="e">
        <f>VLOOKUP(B121,[2]Total!$A:$S,19,)</f>
        <v>#N/A</v>
      </c>
      <c r="AB121" s="59" t="e">
        <f>VLOOKUP(B121,[2]Total!$A:$T,20,)</f>
        <v>#N/A</v>
      </c>
    </row>
    <row r="122" spans="1:28" ht="51" x14ac:dyDescent="0.25">
      <c r="A122" s="38">
        <v>21</v>
      </c>
      <c r="B122" s="53">
        <v>108</v>
      </c>
      <c r="C122" s="54" t="s">
        <v>329</v>
      </c>
      <c r="D122" s="60" t="s">
        <v>330</v>
      </c>
      <c r="E122" s="54" t="s">
        <v>326</v>
      </c>
      <c r="F122" s="40">
        <f t="shared" si="3"/>
        <v>73</v>
      </c>
      <c r="G122" s="56">
        <v>1351</v>
      </c>
      <c r="H122" s="57">
        <v>0.61417468541820897</v>
      </c>
      <c r="I122" s="56">
        <v>542.97</v>
      </c>
      <c r="J122" s="58">
        <f t="shared" si="2"/>
        <v>39636.810000000005</v>
      </c>
      <c r="K122" s="37">
        <v>0</v>
      </c>
      <c r="L122" s="59">
        <f>VLOOKUP(B122,[2]Total!$A:$D,4,)</f>
        <v>10</v>
      </c>
      <c r="M122" s="59">
        <f>VLOOKUP(B122,[2]Total!$A:$E,5,)</f>
        <v>20</v>
      </c>
      <c r="N122" s="59">
        <f>VLOOKUP(B122,[2]Total!$A:$F,6,)</f>
        <v>8</v>
      </c>
      <c r="O122" s="59">
        <f>VLOOKUP(B122,[2]Total!$A:$G,7,)</f>
        <v>8</v>
      </c>
      <c r="P122" s="59">
        <f>VLOOKUP(B122,[2]Total!$A:$H,8,)</f>
        <v>3</v>
      </c>
      <c r="Q122" s="59">
        <f>VLOOKUP(B122,[2]Total!$A:$I,9,)</f>
        <v>2</v>
      </c>
      <c r="R122" s="59">
        <f>VLOOKUP(B122,[2]Total!$A:$J,10,)</f>
        <v>2</v>
      </c>
      <c r="S122" s="59">
        <f>VLOOKUP(B122,[2]Total!$A:$K,11,)</f>
        <v>2</v>
      </c>
      <c r="T122" s="59">
        <f>VLOOKUP(B122,[2]Total!$A:$L,12,)</f>
        <v>2</v>
      </c>
      <c r="U122" s="59">
        <f>VLOOKUP(B122,[2]Total!$A:$M,13,)</f>
        <v>2</v>
      </c>
      <c r="V122" s="59">
        <f>VLOOKUP(B122,[2]Total!$A:$N,14,)</f>
        <v>2</v>
      </c>
      <c r="W122" s="59">
        <f>VLOOKUP(B122,[2]Total!$A:$O,15,)</f>
        <v>2</v>
      </c>
      <c r="X122" s="59">
        <f>VLOOKUP(B122,[2]Total!$A:$P,16,)</f>
        <v>2</v>
      </c>
      <c r="Y122" s="59">
        <f>VLOOKUP(B122,[2]Total!$A:$Q,17,)</f>
        <v>2</v>
      </c>
      <c r="Z122" s="59">
        <f>VLOOKUP(B122,[2]Total!$A:$R,18,)</f>
        <v>2</v>
      </c>
      <c r="AA122" s="59">
        <f>VLOOKUP(B122,[2]Total!$A:$S,19,)</f>
        <v>2</v>
      </c>
      <c r="AB122" s="59">
        <f>VLOOKUP(B122,[2]Total!$A:$T,20,)</f>
        <v>2</v>
      </c>
    </row>
    <row r="123" spans="1:28" ht="63.75" hidden="1" x14ac:dyDescent="0.25">
      <c r="B123" s="53">
        <v>109</v>
      </c>
      <c r="C123" s="54" t="s">
        <v>331</v>
      </c>
      <c r="D123" s="55" t="s">
        <v>332</v>
      </c>
      <c r="E123" s="54" t="s">
        <v>326</v>
      </c>
      <c r="F123" s="40" t="e">
        <f t="shared" si="3"/>
        <v>#N/A</v>
      </c>
      <c r="G123" s="56">
        <v>0</v>
      </c>
      <c r="H123" s="57"/>
      <c r="I123" s="56">
        <v>0</v>
      </c>
      <c r="J123" s="58" t="e">
        <f t="shared" si="2"/>
        <v>#N/A</v>
      </c>
      <c r="K123" s="37">
        <v>0</v>
      </c>
      <c r="L123" s="59" t="e">
        <f>VLOOKUP(B123,[2]Total!$A:$D,4,)</f>
        <v>#N/A</v>
      </c>
      <c r="M123" s="59" t="e">
        <f>VLOOKUP(B123,[2]Total!$A:$E,5,)</f>
        <v>#N/A</v>
      </c>
      <c r="N123" s="59" t="e">
        <f>VLOOKUP(B123,[2]Total!$A:$F,6,)</f>
        <v>#N/A</v>
      </c>
      <c r="O123" s="59" t="e">
        <f>VLOOKUP(B123,[2]Total!$A:$G,7,)</f>
        <v>#N/A</v>
      </c>
      <c r="P123" s="59" t="e">
        <f>VLOOKUP(B123,[2]Total!$A:$H,8,)</f>
        <v>#N/A</v>
      </c>
      <c r="Q123" s="59" t="e">
        <f>VLOOKUP(B123,[2]Total!$A:$I,9,)</f>
        <v>#N/A</v>
      </c>
      <c r="R123" s="59" t="e">
        <f>VLOOKUP(B123,[2]Total!$A:$J,10,)</f>
        <v>#N/A</v>
      </c>
      <c r="S123" s="59" t="e">
        <f>VLOOKUP(B123,[2]Total!$A:$K,11,)</f>
        <v>#N/A</v>
      </c>
      <c r="T123" s="59" t="e">
        <f>VLOOKUP(B123,[2]Total!$A:$L,12,)</f>
        <v>#N/A</v>
      </c>
      <c r="U123" s="59" t="e">
        <f>VLOOKUP(B123,[2]Total!$A:$M,13,)</f>
        <v>#N/A</v>
      </c>
      <c r="V123" s="59" t="e">
        <f>VLOOKUP(B123,[2]Total!$A:$N,14,)</f>
        <v>#N/A</v>
      </c>
      <c r="W123" s="59" t="e">
        <f>VLOOKUP(B123,[2]Total!$A:$O,15,)</f>
        <v>#N/A</v>
      </c>
      <c r="X123" s="59" t="e">
        <f>VLOOKUP(B123,[2]Total!$A:$P,16,)</f>
        <v>#N/A</v>
      </c>
      <c r="Y123" s="59" t="e">
        <f>VLOOKUP(B123,[2]Total!$A:$Q,17,)</f>
        <v>#N/A</v>
      </c>
      <c r="Z123" s="59" t="e">
        <f>VLOOKUP(B123,[2]Total!$A:$R,18,)</f>
        <v>#N/A</v>
      </c>
      <c r="AA123" s="59" t="e">
        <f>VLOOKUP(B123,[2]Total!$A:$S,19,)</f>
        <v>#N/A</v>
      </c>
      <c r="AB123" s="59" t="e">
        <f>VLOOKUP(B123,[2]Total!$A:$T,20,)</f>
        <v>#N/A</v>
      </c>
    </row>
    <row r="124" spans="1:28" ht="51" hidden="1" x14ac:dyDescent="0.25">
      <c r="B124" s="53">
        <v>110</v>
      </c>
      <c r="C124" s="54" t="s">
        <v>333</v>
      </c>
      <c r="D124" s="55" t="s">
        <v>334</v>
      </c>
      <c r="E124" s="54" t="s">
        <v>326</v>
      </c>
      <c r="F124" s="40" t="e">
        <f t="shared" si="3"/>
        <v>#N/A</v>
      </c>
      <c r="G124" s="56">
        <v>0</v>
      </c>
      <c r="H124" s="57"/>
      <c r="I124" s="56">
        <v>0</v>
      </c>
      <c r="J124" s="58" t="e">
        <f t="shared" si="2"/>
        <v>#N/A</v>
      </c>
      <c r="K124" s="37">
        <v>0</v>
      </c>
      <c r="L124" s="59" t="e">
        <f>VLOOKUP(B124,[2]Total!$A:$D,4,)</f>
        <v>#N/A</v>
      </c>
      <c r="M124" s="59" t="e">
        <f>VLOOKUP(B124,[2]Total!$A:$E,5,)</f>
        <v>#N/A</v>
      </c>
      <c r="N124" s="59" t="e">
        <f>VLOOKUP(B124,[2]Total!$A:$F,6,)</f>
        <v>#N/A</v>
      </c>
      <c r="O124" s="59" t="e">
        <f>VLOOKUP(B124,[2]Total!$A:$G,7,)</f>
        <v>#N/A</v>
      </c>
      <c r="P124" s="59" t="e">
        <f>VLOOKUP(B124,[2]Total!$A:$H,8,)</f>
        <v>#N/A</v>
      </c>
      <c r="Q124" s="59" t="e">
        <f>VLOOKUP(B124,[2]Total!$A:$I,9,)</f>
        <v>#N/A</v>
      </c>
      <c r="R124" s="59" t="e">
        <f>VLOOKUP(B124,[2]Total!$A:$J,10,)</f>
        <v>#N/A</v>
      </c>
      <c r="S124" s="59" t="e">
        <f>VLOOKUP(B124,[2]Total!$A:$K,11,)</f>
        <v>#N/A</v>
      </c>
      <c r="T124" s="59" t="e">
        <f>VLOOKUP(B124,[2]Total!$A:$L,12,)</f>
        <v>#N/A</v>
      </c>
      <c r="U124" s="59" t="e">
        <f>VLOOKUP(B124,[2]Total!$A:$M,13,)</f>
        <v>#N/A</v>
      </c>
      <c r="V124" s="59" t="e">
        <f>VLOOKUP(B124,[2]Total!$A:$N,14,)</f>
        <v>#N/A</v>
      </c>
      <c r="W124" s="59" t="e">
        <f>VLOOKUP(B124,[2]Total!$A:$O,15,)</f>
        <v>#N/A</v>
      </c>
      <c r="X124" s="59" t="e">
        <f>VLOOKUP(B124,[2]Total!$A:$P,16,)</f>
        <v>#N/A</v>
      </c>
      <c r="Y124" s="59" t="e">
        <f>VLOOKUP(B124,[2]Total!$A:$Q,17,)</f>
        <v>#N/A</v>
      </c>
      <c r="Z124" s="59" t="e">
        <f>VLOOKUP(B124,[2]Total!$A:$R,18,)</f>
        <v>#N/A</v>
      </c>
      <c r="AA124" s="59" t="e">
        <f>VLOOKUP(B124,[2]Total!$A:$S,19,)</f>
        <v>#N/A</v>
      </c>
      <c r="AB124" s="59" t="e">
        <f>VLOOKUP(B124,[2]Total!$A:$T,20,)</f>
        <v>#N/A</v>
      </c>
    </row>
    <row r="125" spans="1:28" ht="51" hidden="1" x14ac:dyDescent="0.25">
      <c r="B125" s="53">
        <v>111</v>
      </c>
      <c r="C125" s="54" t="s">
        <v>335</v>
      </c>
      <c r="D125" s="55" t="s">
        <v>336</v>
      </c>
      <c r="E125" s="54" t="s">
        <v>326</v>
      </c>
      <c r="F125" s="40" t="e">
        <f t="shared" si="3"/>
        <v>#N/A</v>
      </c>
      <c r="G125" s="56">
        <v>0</v>
      </c>
      <c r="H125" s="57"/>
      <c r="I125" s="56">
        <v>0</v>
      </c>
      <c r="J125" s="58" t="e">
        <f t="shared" si="2"/>
        <v>#N/A</v>
      </c>
      <c r="K125" s="37">
        <v>0</v>
      </c>
      <c r="L125" s="59" t="e">
        <f>VLOOKUP(B125,[2]Total!$A:$D,4,)</f>
        <v>#N/A</v>
      </c>
      <c r="M125" s="59" t="e">
        <f>VLOOKUP(B125,[2]Total!$A:$E,5,)</f>
        <v>#N/A</v>
      </c>
      <c r="N125" s="59" t="e">
        <f>VLOOKUP(B125,[2]Total!$A:$F,6,)</f>
        <v>#N/A</v>
      </c>
      <c r="O125" s="59" t="e">
        <f>VLOOKUP(B125,[2]Total!$A:$G,7,)</f>
        <v>#N/A</v>
      </c>
      <c r="P125" s="59" t="e">
        <f>VLOOKUP(B125,[2]Total!$A:$H,8,)</f>
        <v>#N/A</v>
      </c>
      <c r="Q125" s="59" t="e">
        <f>VLOOKUP(B125,[2]Total!$A:$I,9,)</f>
        <v>#N/A</v>
      </c>
      <c r="R125" s="59" t="e">
        <f>VLOOKUP(B125,[2]Total!$A:$J,10,)</f>
        <v>#N/A</v>
      </c>
      <c r="S125" s="59" t="e">
        <f>VLOOKUP(B125,[2]Total!$A:$K,11,)</f>
        <v>#N/A</v>
      </c>
      <c r="T125" s="59" t="e">
        <f>VLOOKUP(B125,[2]Total!$A:$L,12,)</f>
        <v>#N/A</v>
      </c>
      <c r="U125" s="59" t="e">
        <f>VLOOKUP(B125,[2]Total!$A:$M,13,)</f>
        <v>#N/A</v>
      </c>
      <c r="V125" s="59" t="e">
        <f>VLOOKUP(B125,[2]Total!$A:$N,14,)</f>
        <v>#N/A</v>
      </c>
      <c r="W125" s="59" t="e">
        <f>VLOOKUP(B125,[2]Total!$A:$O,15,)</f>
        <v>#N/A</v>
      </c>
      <c r="X125" s="59" t="e">
        <f>VLOOKUP(B125,[2]Total!$A:$P,16,)</f>
        <v>#N/A</v>
      </c>
      <c r="Y125" s="59" t="e">
        <f>VLOOKUP(B125,[2]Total!$A:$Q,17,)</f>
        <v>#N/A</v>
      </c>
      <c r="Z125" s="59" t="e">
        <f>VLOOKUP(B125,[2]Total!$A:$R,18,)</f>
        <v>#N/A</v>
      </c>
      <c r="AA125" s="59" t="e">
        <f>VLOOKUP(B125,[2]Total!$A:$S,19,)</f>
        <v>#N/A</v>
      </c>
      <c r="AB125" s="59" t="e">
        <f>VLOOKUP(B125,[2]Total!$A:$T,20,)</f>
        <v>#N/A</v>
      </c>
    </row>
    <row r="126" spans="1:28" ht="51" x14ac:dyDescent="0.25">
      <c r="A126" s="38">
        <v>22</v>
      </c>
      <c r="B126" s="53">
        <v>112</v>
      </c>
      <c r="C126" s="54" t="s">
        <v>337</v>
      </c>
      <c r="D126" s="55" t="s">
        <v>338</v>
      </c>
      <c r="E126" s="54" t="s">
        <v>326</v>
      </c>
      <c r="F126" s="40">
        <f t="shared" si="3"/>
        <v>69</v>
      </c>
      <c r="G126" s="56">
        <v>3321</v>
      </c>
      <c r="H126" s="57">
        <v>0.724029890695573</v>
      </c>
      <c r="I126" s="56">
        <v>954.68</v>
      </c>
      <c r="J126" s="58">
        <f t="shared" si="2"/>
        <v>65872.92</v>
      </c>
      <c r="K126" s="37">
        <v>0</v>
      </c>
      <c r="L126" s="59">
        <f>VLOOKUP(B126,[2]Total!$A:$D,4,)</f>
        <v>10</v>
      </c>
      <c r="M126" s="59">
        <f>VLOOKUP(B126,[2]Total!$A:$E,5,)</f>
        <v>20</v>
      </c>
      <c r="N126" s="59">
        <f>VLOOKUP(B126,[2]Total!$A:$F,6,)</f>
        <v>5</v>
      </c>
      <c r="O126" s="59">
        <f>VLOOKUP(B126,[2]Total!$A:$G,7,)</f>
        <v>5</v>
      </c>
      <c r="P126" s="59">
        <f>VLOOKUP(B126,[2]Total!$A:$H,8,)</f>
        <v>5</v>
      </c>
      <c r="Q126" s="59">
        <f>VLOOKUP(B126,[2]Total!$A:$I,9,)</f>
        <v>2</v>
      </c>
      <c r="R126" s="59">
        <f>VLOOKUP(B126,[2]Total!$A:$J,10,)</f>
        <v>2</v>
      </c>
      <c r="S126" s="59">
        <f>VLOOKUP(B126,[2]Total!$A:$K,11,)</f>
        <v>2</v>
      </c>
      <c r="T126" s="59">
        <f>VLOOKUP(B126,[2]Total!$A:$L,12,)</f>
        <v>2</v>
      </c>
      <c r="U126" s="59">
        <f>VLOOKUP(B126,[2]Total!$A:$M,13,)</f>
        <v>2</v>
      </c>
      <c r="V126" s="59">
        <f>VLOOKUP(B126,[2]Total!$A:$N,14,)</f>
        <v>2</v>
      </c>
      <c r="W126" s="59">
        <f>VLOOKUP(B126,[2]Total!$A:$O,15,)</f>
        <v>2</v>
      </c>
      <c r="X126" s="59">
        <f>VLOOKUP(B126,[2]Total!$A:$P,16,)</f>
        <v>2</v>
      </c>
      <c r="Y126" s="59">
        <f>VLOOKUP(B126,[2]Total!$A:$Q,17,)</f>
        <v>2</v>
      </c>
      <c r="Z126" s="59">
        <f>VLOOKUP(B126,[2]Total!$A:$R,18,)</f>
        <v>2</v>
      </c>
      <c r="AA126" s="59">
        <f>VLOOKUP(B126,[2]Total!$A:$S,19,)</f>
        <v>2</v>
      </c>
      <c r="AB126" s="59">
        <f>VLOOKUP(B126,[2]Total!$A:$T,20,)</f>
        <v>2</v>
      </c>
    </row>
    <row r="127" spans="1:28" ht="51" hidden="1" x14ac:dyDescent="0.25">
      <c r="B127" s="53">
        <v>113</v>
      </c>
      <c r="C127" s="54" t="s">
        <v>339</v>
      </c>
      <c r="D127" s="60" t="s">
        <v>340</v>
      </c>
      <c r="E127" s="54" t="s">
        <v>326</v>
      </c>
      <c r="F127" s="40" t="e">
        <f t="shared" si="3"/>
        <v>#N/A</v>
      </c>
      <c r="G127" s="56">
        <v>0</v>
      </c>
      <c r="H127" s="57"/>
      <c r="I127" s="56">
        <v>0</v>
      </c>
      <c r="J127" s="58" t="e">
        <f t="shared" si="2"/>
        <v>#N/A</v>
      </c>
      <c r="K127" s="37">
        <v>0</v>
      </c>
      <c r="L127" s="59" t="e">
        <f>VLOOKUP(B127,[2]Total!$A:$D,4,)</f>
        <v>#N/A</v>
      </c>
      <c r="M127" s="59" t="e">
        <f>VLOOKUP(B127,[2]Total!$A:$E,5,)</f>
        <v>#N/A</v>
      </c>
      <c r="N127" s="59" t="e">
        <f>VLOOKUP(B127,[2]Total!$A:$F,6,)</f>
        <v>#N/A</v>
      </c>
      <c r="O127" s="59" t="e">
        <f>VLOOKUP(B127,[2]Total!$A:$G,7,)</f>
        <v>#N/A</v>
      </c>
      <c r="P127" s="59" t="e">
        <f>VLOOKUP(B127,[2]Total!$A:$H,8,)</f>
        <v>#N/A</v>
      </c>
      <c r="Q127" s="59" t="e">
        <f>VLOOKUP(B127,[2]Total!$A:$I,9,)</f>
        <v>#N/A</v>
      </c>
      <c r="R127" s="59" t="e">
        <f>VLOOKUP(B127,[2]Total!$A:$J,10,)</f>
        <v>#N/A</v>
      </c>
      <c r="S127" s="59" t="e">
        <f>VLOOKUP(B127,[2]Total!$A:$K,11,)</f>
        <v>#N/A</v>
      </c>
      <c r="T127" s="59" t="e">
        <f>VLOOKUP(B127,[2]Total!$A:$L,12,)</f>
        <v>#N/A</v>
      </c>
      <c r="U127" s="59" t="e">
        <f>VLOOKUP(B127,[2]Total!$A:$M,13,)</f>
        <v>#N/A</v>
      </c>
      <c r="V127" s="59" t="e">
        <f>VLOOKUP(B127,[2]Total!$A:$N,14,)</f>
        <v>#N/A</v>
      </c>
      <c r="W127" s="59" t="e">
        <f>VLOOKUP(B127,[2]Total!$A:$O,15,)</f>
        <v>#N/A</v>
      </c>
      <c r="X127" s="59" t="e">
        <f>VLOOKUP(B127,[2]Total!$A:$P,16,)</f>
        <v>#N/A</v>
      </c>
      <c r="Y127" s="59" t="e">
        <f>VLOOKUP(B127,[2]Total!$A:$Q,17,)</f>
        <v>#N/A</v>
      </c>
      <c r="Z127" s="59" t="e">
        <f>VLOOKUP(B127,[2]Total!$A:$R,18,)</f>
        <v>#N/A</v>
      </c>
      <c r="AA127" s="59" t="e">
        <f>VLOOKUP(B127,[2]Total!$A:$S,19,)</f>
        <v>#N/A</v>
      </c>
      <c r="AB127" s="59" t="e">
        <f>VLOOKUP(B127,[2]Total!$A:$T,20,)</f>
        <v>#N/A</v>
      </c>
    </row>
    <row r="128" spans="1:28" ht="51" hidden="1" x14ac:dyDescent="0.25">
      <c r="B128" s="53">
        <v>114</v>
      </c>
      <c r="C128" s="54" t="s">
        <v>341</v>
      </c>
      <c r="D128" s="60" t="s">
        <v>342</v>
      </c>
      <c r="E128" s="54" t="s">
        <v>326</v>
      </c>
      <c r="F128" s="40" t="e">
        <f t="shared" si="3"/>
        <v>#N/A</v>
      </c>
      <c r="G128" s="56">
        <v>0</v>
      </c>
      <c r="H128" s="57"/>
      <c r="I128" s="56">
        <v>0</v>
      </c>
      <c r="J128" s="58" t="e">
        <f t="shared" si="2"/>
        <v>#N/A</v>
      </c>
      <c r="K128" s="37">
        <v>0</v>
      </c>
      <c r="L128" s="59" t="e">
        <f>VLOOKUP(B128,[2]Total!$A:$D,4,)</f>
        <v>#N/A</v>
      </c>
      <c r="M128" s="59" t="e">
        <f>VLOOKUP(B128,[2]Total!$A:$E,5,)</f>
        <v>#N/A</v>
      </c>
      <c r="N128" s="59" t="e">
        <f>VLOOKUP(B128,[2]Total!$A:$F,6,)</f>
        <v>#N/A</v>
      </c>
      <c r="O128" s="59" t="e">
        <f>VLOOKUP(B128,[2]Total!$A:$G,7,)</f>
        <v>#N/A</v>
      </c>
      <c r="P128" s="59" t="e">
        <f>VLOOKUP(B128,[2]Total!$A:$H,8,)</f>
        <v>#N/A</v>
      </c>
      <c r="Q128" s="59" t="e">
        <f>VLOOKUP(B128,[2]Total!$A:$I,9,)</f>
        <v>#N/A</v>
      </c>
      <c r="R128" s="59" t="e">
        <f>VLOOKUP(B128,[2]Total!$A:$J,10,)</f>
        <v>#N/A</v>
      </c>
      <c r="S128" s="59" t="e">
        <f>VLOOKUP(B128,[2]Total!$A:$K,11,)</f>
        <v>#N/A</v>
      </c>
      <c r="T128" s="59" t="e">
        <f>VLOOKUP(B128,[2]Total!$A:$L,12,)</f>
        <v>#N/A</v>
      </c>
      <c r="U128" s="59" t="e">
        <f>VLOOKUP(B128,[2]Total!$A:$M,13,)</f>
        <v>#N/A</v>
      </c>
      <c r="V128" s="59" t="e">
        <f>VLOOKUP(B128,[2]Total!$A:$N,14,)</f>
        <v>#N/A</v>
      </c>
      <c r="W128" s="59" t="e">
        <f>VLOOKUP(B128,[2]Total!$A:$O,15,)</f>
        <v>#N/A</v>
      </c>
      <c r="X128" s="59" t="e">
        <f>VLOOKUP(B128,[2]Total!$A:$P,16,)</f>
        <v>#N/A</v>
      </c>
      <c r="Y128" s="59" t="e">
        <f>VLOOKUP(B128,[2]Total!$A:$Q,17,)</f>
        <v>#N/A</v>
      </c>
      <c r="Z128" s="59" t="e">
        <f>VLOOKUP(B128,[2]Total!$A:$R,18,)</f>
        <v>#N/A</v>
      </c>
      <c r="AA128" s="59" t="e">
        <f>VLOOKUP(B128,[2]Total!$A:$S,19,)</f>
        <v>#N/A</v>
      </c>
      <c r="AB128" s="59" t="e">
        <f>VLOOKUP(B128,[2]Total!$A:$T,20,)</f>
        <v>#N/A</v>
      </c>
    </row>
    <row r="129" spans="1:28" ht="63.75" hidden="1" x14ac:dyDescent="0.25">
      <c r="B129" s="53">
        <v>115</v>
      </c>
      <c r="C129" s="54" t="s">
        <v>343</v>
      </c>
      <c r="D129" s="60" t="s">
        <v>344</v>
      </c>
      <c r="E129" s="54" t="s">
        <v>326</v>
      </c>
      <c r="F129" s="40" t="e">
        <f t="shared" si="3"/>
        <v>#N/A</v>
      </c>
      <c r="G129" s="56">
        <v>0</v>
      </c>
      <c r="H129" s="57"/>
      <c r="I129" s="56">
        <v>0</v>
      </c>
      <c r="J129" s="58" t="e">
        <f t="shared" si="2"/>
        <v>#N/A</v>
      </c>
      <c r="K129" s="37">
        <v>0</v>
      </c>
      <c r="L129" s="59" t="e">
        <f>VLOOKUP(B129,[2]Total!$A:$D,4,)</f>
        <v>#N/A</v>
      </c>
      <c r="M129" s="59" t="e">
        <f>VLOOKUP(B129,[2]Total!$A:$E,5,)</f>
        <v>#N/A</v>
      </c>
      <c r="N129" s="59" t="e">
        <f>VLOOKUP(B129,[2]Total!$A:$F,6,)</f>
        <v>#N/A</v>
      </c>
      <c r="O129" s="59" t="e">
        <f>VLOOKUP(B129,[2]Total!$A:$G,7,)</f>
        <v>#N/A</v>
      </c>
      <c r="P129" s="59" t="e">
        <f>VLOOKUP(B129,[2]Total!$A:$H,8,)</f>
        <v>#N/A</v>
      </c>
      <c r="Q129" s="59" t="e">
        <f>VLOOKUP(B129,[2]Total!$A:$I,9,)</f>
        <v>#N/A</v>
      </c>
      <c r="R129" s="59" t="e">
        <f>VLOOKUP(B129,[2]Total!$A:$J,10,)</f>
        <v>#N/A</v>
      </c>
      <c r="S129" s="59" t="e">
        <f>VLOOKUP(B129,[2]Total!$A:$K,11,)</f>
        <v>#N/A</v>
      </c>
      <c r="T129" s="59" t="e">
        <f>VLOOKUP(B129,[2]Total!$A:$L,12,)</f>
        <v>#N/A</v>
      </c>
      <c r="U129" s="59" t="e">
        <f>VLOOKUP(B129,[2]Total!$A:$M,13,)</f>
        <v>#N/A</v>
      </c>
      <c r="V129" s="59" t="e">
        <f>VLOOKUP(B129,[2]Total!$A:$N,14,)</f>
        <v>#N/A</v>
      </c>
      <c r="W129" s="59" t="e">
        <f>VLOOKUP(B129,[2]Total!$A:$O,15,)</f>
        <v>#N/A</v>
      </c>
      <c r="X129" s="59" t="e">
        <f>VLOOKUP(B129,[2]Total!$A:$P,16,)</f>
        <v>#N/A</v>
      </c>
      <c r="Y129" s="59" t="e">
        <f>VLOOKUP(B129,[2]Total!$A:$Q,17,)</f>
        <v>#N/A</v>
      </c>
      <c r="Z129" s="59" t="e">
        <f>VLOOKUP(B129,[2]Total!$A:$R,18,)</f>
        <v>#N/A</v>
      </c>
      <c r="AA129" s="59" t="e">
        <f>VLOOKUP(B129,[2]Total!$A:$S,19,)</f>
        <v>#N/A</v>
      </c>
      <c r="AB129" s="59" t="e">
        <f>VLOOKUP(B129,[2]Total!$A:$T,20,)</f>
        <v>#N/A</v>
      </c>
    </row>
    <row r="130" spans="1:28" ht="63.75" hidden="1" x14ac:dyDescent="0.25">
      <c r="B130" s="53">
        <v>116</v>
      </c>
      <c r="C130" s="54" t="s">
        <v>345</v>
      </c>
      <c r="D130" s="55" t="s">
        <v>346</v>
      </c>
      <c r="E130" s="54" t="s">
        <v>326</v>
      </c>
      <c r="F130" s="40" t="e">
        <f t="shared" si="3"/>
        <v>#N/A</v>
      </c>
      <c r="G130" s="56">
        <v>0</v>
      </c>
      <c r="H130" s="57"/>
      <c r="I130" s="56">
        <v>0</v>
      </c>
      <c r="J130" s="58" t="e">
        <f t="shared" si="2"/>
        <v>#N/A</v>
      </c>
      <c r="K130" s="37">
        <v>0</v>
      </c>
      <c r="L130" s="59" t="e">
        <f>VLOOKUP(B130,[2]Total!$A:$D,4,)</f>
        <v>#N/A</v>
      </c>
      <c r="M130" s="59" t="e">
        <f>VLOOKUP(B130,[2]Total!$A:$E,5,)</f>
        <v>#N/A</v>
      </c>
      <c r="N130" s="59" t="e">
        <f>VLOOKUP(B130,[2]Total!$A:$F,6,)</f>
        <v>#N/A</v>
      </c>
      <c r="O130" s="59" t="e">
        <f>VLOOKUP(B130,[2]Total!$A:$G,7,)</f>
        <v>#N/A</v>
      </c>
      <c r="P130" s="59" t="e">
        <f>VLOOKUP(B130,[2]Total!$A:$H,8,)</f>
        <v>#N/A</v>
      </c>
      <c r="Q130" s="59" t="e">
        <f>VLOOKUP(B130,[2]Total!$A:$I,9,)</f>
        <v>#N/A</v>
      </c>
      <c r="R130" s="59" t="e">
        <f>VLOOKUP(B130,[2]Total!$A:$J,10,)</f>
        <v>#N/A</v>
      </c>
      <c r="S130" s="59" t="e">
        <f>VLOOKUP(B130,[2]Total!$A:$K,11,)</f>
        <v>#N/A</v>
      </c>
      <c r="T130" s="59" t="e">
        <f>VLOOKUP(B130,[2]Total!$A:$L,12,)</f>
        <v>#N/A</v>
      </c>
      <c r="U130" s="59" t="e">
        <f>VLOOKUP(B130,[2]Total!$A:$M,13,)</f>
        <v>#N/A</v>
      </c>
      <c r="V130" s="59" t="e">
        <f>VLOOKUP(B130,[2]Total!$A:$N,14,)</f>
        <v>#N/A</v>
      </c>
      <c r="W130" s="59" t="e">
        <f>VLOOKUP(B130,[2]Total!$A:$O,15,)</f>
        <v>#N/A</v>
      </c>
      <c r="X130" s="59" t="e">
        <f>VLOOKUP(B130,[2]Total!$A:$P,16,)</f>
        <v>#N/A</v>
      </c>
      <c r="Y130" s="59" t="e">
        <f>VLOOKUP(B130,[2]Total!$A:$Q,17,)</f>
        <v>#N/A</v>
      </c>
      <c r="Z130" s="59" t="e">
        <f>VLOOKUP(B130,[2]Total!$A:$R,18,)</f>
        <v>#N/A</v>
      </c>
      <c r="AA130" s="59" t="e">
        <f>VLOOKUP(B130,[2]Total!$A:$S,19,)</f>
        <v>#N/A</v>
      </c>
      <c r="AB130" s="59" t="e">
        <f>VLOOKUP(B130,[2]Total!$A:$T,20,)</f>
        <v>#N/A</v>
      </c>
    </row>
    <row r="131" spans="1:28" ht="63.75" hidden="1" x14ac:dyDescent="0.25">
      <c r="B131" s="53">
        <v>117</v>
      </c>
      <c r="C131" s="54" t="s">
        <v>347</v>
      </c>
      <c r="D131" s="55" t="s">
        <v>348</v>
      </c>
      <c r="E131" s="54" t="s">
        <v>326</v>
      </c>
      <c r="F131" s="40" t="e">
        <f t="shared" si="3"/>
        <v>#N/A</v>
      </c>
      <c r="G131" s="56">
        <v>0</v>
      </c>
      <c r="H131" s="57"/>
      <c r="I131" s="56">
        <v>0</v>
      </c>
      <c r="J131" s="58" t="e">
        <f t="shared" si="2"/>
        <v>#N/A</v>
      </c>
      <c r="K131" s="37">
        <v>0</v>
      </c>
      <c r="L131" s="59" t="e">
        <f>VLOOKUP(B131,[2]Total!$A:$D,4,)</f>
        <v>#N/A</v>
      </c>
      <c r="M131" s="59" t="e">
        <f>VLOOKUP(B131,[2]Total!$A:$E,5,)</f>
        <v>#N/A</v>
      </c>
      <c r="N131" s="59" t="e">
        <f>VLOOKUP(B131,[2]Total!$A:$F,6,)</f>
        <v>#N/A</v>
      </c>
      <c r="O131" s="59" t="e">
        <f>VLOOKUP(B131,[2]Total!$A:$G,7,)</f>
        <v>#N/A</v>
      </c>
      <c r="P131" s="59" t="e">
        <f>VLOOKUP(B131,[2]Total!$A:$H,8,)</f>
        <v>#N/A</v>
      </c>
      <c r="Q131" s="59" t="e">
        <f>VLOOKUP(B131,[2]Total!$A:$I,9,)</f>
        <v>#N/A</v>
      </c>
      <c r="R131" s="59" t="e">
        <f>VLOOKUP(B131,[2]Total!$A:$J,10,)</f>
        <v>#N/A</v>
      </c>
      <c r="S131" s="59" t="e">
        <f>VLOOKUP(B131,[2]Total!$A:$K,11,)</f>
        <v>#N/A</v>
      </c>
      <c r="T131" s="59" t="e">
        <f>VLOOKUP(B131,[2]Total!$A:$L,12,)</f>
        <v>#N/A</v>
      </c>
      <c r="U131" s="59" t="e">
        <f>VLOOKUP(B131,[2]Total!$A:$M,13,)</f>
        <v>#N/A</v>
      </c>
      <c r="V131" s="59" t="e">
        <f>VLOOKUP(B131,[2]Total!$A:$N,14,)</f>
        <v>#N/A</v>
      </c>
      <c r="W131" s="59" t="e">
        <f>VLOOKUP(B131,[2]Total!$A:$O,15,)</f>
        <v>#N/A</v>
      </c>
      <c r="X131" s="59" t="e">
        <f>VLOOKUP(B131,[2]Total!$A:$P,16,)</f>
        <v>#N/A</v>
      </c>
      <c r="Y131" s="59" t="e">
        <f>VLOOKUP(B131,[2]Total!$A:$Q,17,)</f>
        <v>#N/A</v>
      </c>
      <c r="Z131" s="59" t="e">
        <f>VLOOKUP(B131,[2]Total!$A:$R,18,)</f>
        <v>#N/A</v>
      </c>
      <c r="AA131" s="59" t="e">
        <f>VLOOKUP(B131,[2]Total!$A:$S,19,)</f>
        <v>#N/A</v>
      </c>
      <c r="AB131" s="59" t="e">
        <f>VLOOKUP(B131,[2]Total!$A:$T,20,)</f>
        <v>#N/A</v>
      </c>
    </row>
    <row r="132" spans="1:28" ht="51" hidden="1" x14ac:dyDescent="0.25">
      <c r="B132" s="53">
        <v>118</v>
      </c>
      <c r="C132" s="54" t="s">
        <v>349</v>
      </c>
      <c r="D132" s="55" t="s">
        <v>350</v>
      </c>
      <c r="E132" s="54" t="s">
        <v>326</v>
      </c>
      <c r="F132" s="40" t="e">
        <f t="shared" si="3"/>
        <v>#N/A</v>
      </c>
      <c r="G132" s="56">
        <v>0</v>
      </c>
      <c r="H132" s="57"/>
      <c r="I132" s="56">
        <v>0</v>
      </c>
      <c r="J132" s="58" t="e">
        <f t="shared" si="2"/>
        <v>#N/A</v>
      </c>
      <c r="K132" s="37">
        <v>0</v>
      </c>
      <c r="L132" s="59" t="e">
        <f>VLOOKUP(B132,[2]Total!$A:$D,4,)</f>
        <v>#N/A</v>
      </c>
      <c r="M132" s="59" t="e">
        <f>VLOOKUP(B132,[2]Total!$A:$E,5,)</f>
        <v>#N/A</v>
      </c>
      <c r="N132" s="59" t="e">
        <f>VLOOKUP(B132,[2]Total!$A:$F,6,)</f>
        <v>#N/A</v>
      </c>
      <c r="O132" s="59" t="e">
        <f>VLOOKUP(B132,[2]Total!$A:$G,7,)</f>
        <v>#N/A</v>
      </c>
      <c r="P132" s="59" t="e">
        <f>VLOOKUP(B132,[2]Total!$A:$H,8,)</f>
        <v>#N/A</v>
      </c>
      <c r="Q132" s="59" t="e">
        <f>VLOOKUP(B132,[2]Total!$A:$I,9,)</f>
        <v>#N/A</v>
      </c>
      <c r="R132" s="59" t="e">
        <f>VLOOKUP(B132,[2]Total!$A:$J,10,)</f>
        <v>#N/A</v>
      </c>
      <c r="S132" s="59" t="e">
        <f>VLOOKUP(B132,[2]Total!$A:$K,11,)</f>
        <v>#N/A</v>
      </c>
      <c r="T132" s="59" t="e">
        <f>VLOOKUP(B132,[2]Total!$A:$L,12,)</f>
        <v>#N/A</v>
      </c>
      <c r="U132" s="59" t="e">
        <f>VLOOKUP(B132,[2]Total!$A:$M,13,)</f>
        <v>#N/A</v>
      </c>
      <c r="V132" s="59" t="e">
        <f>VLOOKUP(B132,[2]Total!$A:$N,14,)</f>
        <v>#N/A</v>
      </c>
      <c r="W132" s="59" t="e">
        <f>VLOOKUP(B132,[2]Total!$A:$O,15,)</f>
        <v>#N/A</v>
      </c>
      <c r="X132" s="59" t="e">
        <f>VLOOKUP(B132,[2]Total!$A:$P,16,)</f>
        <v>#N/A</v>
      </c>
      <c r="Y132" s="59" t="e">
        <f>VLOOKUP(B132,[2]Total!$A:$Q,17,)</f>
        <v>#N/A</v>
      </c>
      <c r="Z132" s="59" t="e">
        <f>VLOOKUP(B132,[2]Total!$A:$R,18,)</f>
        <v>#N/A</v>
      </c>
      <c r="AA132" s="59" t="e">
        <f>VLOOKUP(B132,[2]Total!$A:$S,19,)</f>
        <v>#N/A</v>
      </c>
      <c r="AB132" s="59" t="e">
        <f>VLOOKUP(B132,[2]Total!$A:$T,20,)</f>
        <v>#N/A</v>
      </c>
    </row>
    <row r="133" spans="1:28" ht="51" hidden="1" x14ac:dyDescent="0.25">
      <c r="B133" s="53">
        <v>119</v>
      </c>
      <c r="C133" s="54" t="s">
        <v>351</v>
      </c>
      <c r="D133" s="55" t="s">
        <v>352</v>
      </c>
      <c r="E133" s="54" t="s">
        <v>326</v>
      </c>
      <c r="F133" s="40" t="e">
        <f t="shared" si="3"/>
        <v>#N/A</v>
      </c>
      <c r="G133" s="56">
        <v>0</v>
      </c>
      <c r="H133" s="57"/>
      <c r="I133" s="56">
        <v>0</v>
      </c>
      <c r="J133" s="58" t="e">
        <f t="shared" si="2"/>
        <v>#N/A</v>
      </c>
      <c r="K133" s="37">
        <v>0</v>
      </c>
      <c r="L133" s="59" t="e">
        <f>VLOOKUP(B133,[2]Total!$A:$D,4,)</f>
        <v>#N/A</v>
      </c>
      <c r="M133" s="59" t="e">
        <f>VLOOKUP(B133,[2]Total!$A:$E,5,)</f>
        <v>#N/A</v>
      </c>
      <c r="N133" s="59" t="e">
        <f>VLOOKUP(B133,[2]Total!$A:$F,6,)</f>
        <v>#N/A</v>
      </c>
      <c r="O133" s="59" t="e">
        <f>VLOOKUP(B133,[2]Total!$A:$G,7,)</f>
        <v>#N/A</v>
      </c>
      <c r="P133" s="59" t="e">
        <f>VLOOKUP(B133,[2]Total!$A:$H,8,)</f>
        <v>#N/A</v>
      </c>
      <c r="Q133" s="59" t="e">
        <f>VLOOKUP(B133,[2]Total!$A:$I,9,)</f>
        <v>#N/A</v>
      </c>
      <c r="R133" s="59" t="e">
        <f>VLOOKUP(B133,[2]Total!$A:$J,10,)</f>
        <v>#N/A</v>
      </c>
      <c r="S133" s="59" t="e">
        <f>VLOOKUP(B133,[2]Total!$A:$K,11,)</f>
        <v>#N/A</v>
      </c>
      <c r="T133" s="59" t="e">
        <f>VLOOKUP(B133,[2]Total!$A:$L,12,)</f>
        <v>#N/A</v>
      </c>
      <c r="U133" s="59" t="e">
        <f>VLOOKUP(B133,[2]Total!$A:$M,13,)</f>
        <v>#N/A</v>
      </c>
      <c r="V133" s="59" t="e">
        <f>VLOOKUP(B133,[2]Total!$A:$N,14,)</f>
        <v>#N/A</v>
      </c>
      <c r="W133" s="59" t="e">
        <f>VLOOKUP(B133,[2]Total!$A:$O,15,)</f>
        <v>#N/A</v>
      </c>
      <c r="X133" s="59" t="e">
        <f>VLOOKUP(B133,[2]Total!$A:$P,16,)</f>
        <v>#N/A</v>
      </c>
      <c r="Y133" s="59" t="e">
        <f>VLOOKUP(B133,[2]Total!$A:$Q,17,)</f>
        <v>#N/A</v>
      </c>
      <c r="Z133" s="59" t="e">
        <f>VLOOKUP(B133,[2]Total!$A:$R,18,)</f>
        <v>#N/A</v>
      </c>
      <c r="AA133" s="59" t="e">
        <f>VLOOKUP(B133,[2]Total!$A:$S,19,)</f>
        <v>#N/A</v>
      </c>
      <c r="AB133" s="59" t="e">
        <f>VLOOKUP(B133,[2]Total!$A:$T,20,)</f>
        <v>#N/A</v>
      </c>
    </row>
    <row r="134" spans="1:28" ht="51" x14ac:dyDescent="0.25">
      <c r="A134" s="38">
        <v>23</v>
      </c>
      <c r="B134" s="53">
        <v>120</v>
      </c>
      <c r="C134" s="54" t="s">
        <v>353</v>
      </c>
      <c r="D134" s="55" t="s">
        <v>354</v>
      </c>
      <c r="E134" s="54" t="s">
        <v>326</v>
      </c>
      <c r="F134" s="40">
        <f t="shared" si="3"/>
        <v>30</v>
      </c>
      <c r="G134" s="56">
        <v>5034</v>
      </c>
      <c r="H134" s="57">
        <v>0.73703814064362305</v>
      </c>
      <c r="I134" s="56">
        <v>1378.91</v>
      </c>
      <c r="J134" s="58">
        <f t="shared" si="2"/>
        <v>41367.300000000003</v>
      </c>
      <c r="K134" s="37">
        <v>0</v>
      </c>
      <c r="L134" s="59">
        <f>VLOOKUP(B134,[2]Total!$A:$D,4,)</f>
        <v>10</v>
      </c>
      <c r="M134" s="59">
        <f>VLOOKUP(B134,[2]Total!$A:$E,5,)</f>
        <v>10</v>
      </c>
      <c r="N134" s="59">
        <f>VLOOKUP(B134,[2]Total!$A:$F,6,)</f>
        <v>5</v>
      </c>
      <c r="O134" s="59">
        <f>VLOOKUP(B134,[2]Total!$A:$G,7,)</f>
        <v>5</v>
      </c>
      <c r="P134" s="59">
        <f>VLOOKUP(B134,[2]Total!$A:$H,8,)</f>
        <v>0</v>
      </c>
      <c r="Q134" s="59">
        <f>VLOOKUP(B134,[2]Total!$A:$I,9,)</f>
        <v>0</v>
      </c>
      <c r="R134" s="59">
        <f>VLOOKUP(B134,[2]Total!$A:$J,10,)</f>
        <v>0</v>
      </c>
      <c r="S134" s="59">
        <f>VLOOKUP(B134,[2]Total!$A:$K,11,)</f>
        <v>0</v>
      </c>
      <c r="T134" s="59">
        <f>VLOOKUP(B134,[2]Total!$A:$L,12,)</f>
        <v>0</v>
      </c>
      <c r="U134" s="59">
        <f>VLOOKUP(B134,[2]Total!$A:$M,13,)</f>
        <v>0</v>
      </c>
      <c r="V134" s="59">
        <f>VLOOKUP(B134,[2]Total!$A:$N,14,)</f>
        <v>0</v>
      </c>
      <c r="W134" s="59">
        <f>VLOOKUP(B134,[2]Total!$A:$O,15,)</f>
        <v>0</v>
      </c>
      <c r="X134" s="59">
        <f>VLOOKUP(B134,[2]Total!$A:$P,16,)</f>
        <v>0</v>
      </c>
      <c r="Y134" s="59">
        <f>VLOOKUP(B134,[2]Total!$A:$Q,17,)</f>
        <v>0</v>
      </c>
      <c r="Z134" s="59">
        <f>VLOOKUP(B134,[2]Total!$A:$R,18,)</f>
        <v>0</v>
      </c>
      <c r="AA134" s="59">
        <f>VLOOKUP(B134,[2]Total!$A:$S,19,)</f>
        <v>0</v>
      </c>
      <c r="AB134" s="59">
        <f>VLOOKUP(B134,[2]Total!$A:$T,20,)</f>
        <v>0</v>
      </c>
    </row>
    <row r="135" spans="1:28" ht="63.75" hidden="1" x14ac:dyDescent="0.25">
      <c r="B135" s="53">
        <v>121</v>
      </c>
      <c r="C135" s="54" t="s">
        <v>355</v>
      </c>
      <c r="D135" s="55" t="s">
        <v>356</v>
      </c>
      <c r="E135" s="54" t="s">
        <v>326</v>
      </c>
      <c r="F135" s="40" t="e">
        <f t="shared" si="3"/>
        <v>#N/A</v>
      </c>
      <c r="G135" s="56">
        <v>0</v>
      </c>
      <c r="H135" s="57"/>
      <c r="I135" s="56">
        <v>0</v>
      </c>
      <c r="J135" s="58" t="e">
        <f t="shared" si="2"/>
        <v>#N/A</v>
      </c>
      <c r="K135" s="37">
        <v>0</v>
      </c>
      <c r="L135" s="59" t="e">
        <f>VLOOKUP(B135,[2]Total!$A:$D,4,)</f>
        <v>#N/A</v>
      </c>
      <c r="M135" s="59" t="e">
        <f>VLOOKUP(B135,[2]Total!$A:$E,5,)</f>
        <v>#N/A</v>
      </c>
      <c r="N135" s="59" t="e">
        <f>VLOOKUP(B135,[2]Total!$A:$F,6,)</f>
        <v>#N/A</v>
      </c>
      <c r="O135" s="59" t="e">
        <f>VLOOKUP(B135,[2]Total!$A:$G,7,)</f>
        <v>#N/A</v>
      </c>
      <c r="P135" s="59" t="e">
        <f>VLOOKUP(B135,[2]Total!$A:$H,8,)</f>
        <v>#N/A</v>
      </c>
      <c r="Q135" s="59" t="e">
        <f>VLOOKUP(B135,[2]Total!$A:$I,9,)</f>
        <v>#N/A</v>
      </c>
      <c r="R135" s="59" t="e">
        <f>VLOOKUP(B135,[2]Total!$A:$J,10,)</f>
        <v>#N/A</v>
      </c>
      <c r="S135" s="59" t="e">
        <f>VLOOKUP(B135,[2]Total!$A:$K,11,)</f>
        <v>#N/A</v>
      </c>
      <c r="T135" s="59" t="e">
        <f>VLOOKUP(B135,[2]Total!$A:$L,12,)</f>
        <v>#N/A</v>
      </c>
      <c r="U135" s="59" t="e">
        <f>VLOOKUP(B135,[2]Total!$A:$M,13,)</f>
        <v>#N/A</v>
      </c>
      <c r="V135" s="59" t="e">
        <f>VLOOKUP(B135,[2]Total!$A:$N,14,)</f>
        <v>#N/A</v>
      </c>
      <c r="W135" s="59" t="e">
        <f>VLOOKUP(B135,[2]Total!$A:$O,15,)</f>
        <v>#N/A</v>
      </c>
      <c r="X135" s="59" t="e">
        <f>VLOOKUP(B135,[2]Total!$A:$P,16,)</f>
        <v>#N/A</v>
      </c>
      <c r="Y135" s="59" t="e">
        <f>VLOOKUP(B135,[2]Total!$A:$Q,17,)</f>
        <v>#N/A</v>
      </c>
      <c r="Z135" s="59" t="e">
        <f>VLOOKUP(B135,[2]Total!$A:$R,18,)</f>
        <v>#N/A</v>
      </c>
      <c r="AA135" s="59" t="e">
        <f>VLOOKUP(B135,[2]Total!$A:$S,19,)</f>
        <v>#N/A</v>
      </c>
      <c r="AB135" s="59" t="e">
        <f>VLOOKUP(B135,[2]Total!$A:$T,20,)</f>
        <v>#N/A</v>
      </c>
    </row>
    <row r="136" spans="1:28" ht="63.75" hidden="1" x14ac:dyDescent="0.25">
      <c r="B136" s="53">
        <v>122</v>
      </c>
      <c r="C136" s="54" t="s">
        <v>357</v>
      </c>
      <c r="D136" s="55" t="s">
        <v>358</v>
      </c>
      <c r="E136" s="54" t="s">
        <v>326</v>
      </c>
      <c r="F136" s="40" t="e">
        <f t="shared" si="3"/>
        <v>#N/A</v>
      </c>
      <c r="G136" s="56">
        <v>0</v>
      </c>
      <c r="H136" s="57"/>
      <c r="I136" s="56">
        <v>0</v>
      </c>
      <c r="J136" s="58" t="e">
        <f t="shared" si="2"/>
        <v>#N/A</v>
      </c>
      <c r="K136" s="37">
        <v>0</v>
      </c>
      <c r="L136" s="59" t="e">
        <f>VLOOKUP(B136,[2]Total!$A:$D,4,)</f>
        <v>#N/A</v>
      </c>
      <c r="M136" s="59" t="e">
        <f>VLOOKUP(B136,[2]Total!$A:$E,5,)</f>
        <v>#N/A</v>
      </c>
      <c r="N136" s="59" t="e">
        <f>VLOOKUP(B136,[2]Total!$A:$F,6,)</f>
        <v>#N/A</v>
      </c>
      <c r="O136" s="59" t="e">
        <f>VLOOKUP(B136,[2]Total!$A:$G,7,)</f>
        <v>#N/A</v>
      </c>
      <c r="P136" s="59" t="e">
        <f>VLOOKUP(B136,[2]Total!$A:$H,8,)</f>
        <v>#N/A</v>
      </c>
      <c r="Q136" s="59" t="e">
        <f>VLOOKUP(B136,[2]Total!$A:$I,9,)</f>
        <v>#N/A</v>
      </c>
      <c r="R136" s="59" t="e">
        <f>VLOOKUP(B136,[2]Total!$A:$J,10,)</f>
        <v>#N/A</v>
      </c>
      <c r="S136" s="59" t="e">
        <f>VLOOKUP(B136,[2]Total!$A:$K,11,)</f>
        <v>#N/A</v>
      </c>
      <c r="T136" s="59" t="e">
        <f>VLOOKUP(B136,[2]Total!$A:$L,12,)</f>
        <v>#N/A</v>
      </c>
      <c r="U136" s="59" t="e">
        <f>VLOOKUP(B136,[2]Total!$A:$M,13,)</f>
        <v>#N/A</v>
      </c>
      <c r="V136" s="59" t="e">
        <f>VLOOKUP(B136,[2]Total!$A:$N,14,)</f>
        <v>#N/A</v>
      </c>
      <c r="W136" s="59" t="e">
        <f>VLOOKUP(B136,[2]Total!$A:$O,15,)</f>
        <v>#N/A</v>
      </c>
      <c r="X136" s="59" t="e">
        <f>VLOOKUP(B136,[2]Total!$A:$P,16,)</f>
        <v>#N/A</v>
      </c>
      <c r="Y136" s="59" t="e">
        <f>VLOOKUP(B136,[2]Total!$A:$Q,17,)</f>
        <v>#N/A</v>
      </c>
      <c r="Z136" s="59" t="e">
        <f>VLOOKUP(B136,[2]Total!$A:$R,18,)</f>
        <v>#N/A</v>
      </c>
      <c r="AA136" s="59" t="e">
        <f>VLOOKUP(B136,[2]Total!$A:$S,19,)</f>
        <v>#N/A</v>
      </c>
      <c r="AB136" s="59" t="e">
        <f>VLOOKUP(B136,[2]Total!$A:$T,20,)</f>
        <v>#N/A</v>
      </c>
    </row>
    <row r="137" spans="1:28" ht="63.75" hidden="1" x14ac:dyDescent="0.25">
      <c r="B137" s="53">
        <v>123</v>
      </c>
      <c r="C137" s="54" t="s">
        <v>359</v>
      </c>
      <c r="D137" s="55" t="s">
        <v>360</v>
      </c>
      <c r="E137" s="54" t="s">
        <v>326</v>
      </c>
      <c r="F137" s="40" t="e">
        <f t="shared" si="3"/>
        <v>#N/A</v>
      </c>
      <c r="G137" s="56">
        <v>0</v>
      </c>
      <c r="H137" s="57"/>
      <c r="I137" s="56">
        <v>0</v>
      </c>
      <c r="J137" s="58" t="e">
        <f t="shared" si="2"/>
        <v>#N/A</v>
      </c>
      <c r="K137" s="37">
        <v>0</v>
      </c>
      <c r="L137" s="59" t="e">
        <f>VLOOKUP(B137,[2]Total!$A:$D,4,)</f>
        <v>#N/A</v>
      </c>
      <c r="M137" s="59" t="e">
        <f>VLOOKUP(B137,[2]Total!$A:$E,5,)</f>
        <v>#N/A</v>
      </c>
      <c r="N137" s="59" t="e">
        <f>VLOOKUP(B137,[2]Total!$A:$F,6,)</f>
        <v>#N/A</v>
      </c>
      <c r="O137" s="59" t="e">
        <f>VLOOKUP(B137,[2]Total!$A:$G,7,)</f>
        <v>#N/A</v>
      </c>
      <c r="P137" s="59" t="e">
        <f>VLOOKUP(B137,[2]Total!$A:$H,8,)</f>
        <v>#N/A</v>
      </c>
      <c r="Q137" s="59" t="e">
        <f>VLOOKUP(B137,[2]Total!$A:$I,9,)</f>
        <v>#N/A</v>
      </c>
      <c r="R137" s="59" t="e">
        <f>VLOOKUP(B137,[2]Total!$A:$J,10,)</f>
        <v>#N/A</v>
      </c>
      <c r="S137" s="59" t="e">
        <f>VLOOKUP(B137,[2]Total!$A:$K,11,)</f>
        <v>#N/A</v>
      </c>
      <c r="T137" s="59" t="e">
        <f>VLOOKUP(B137,[2]Total!$A:$L,12,)</f>
        <v>#N/A</v>
      </c>
      <c r="U137" s="59" t="e">
        <f>VLOOKUP(B137,[2]Total!$A:$M,13,)</f>
        <v>#N/A</v>
      </c>
      <c r="V137" s="59" t="e">
        <f>VLOOKUP(B137,[2]Total!$A:$N,14,)</f>
        <v>#N/A</v>
      </c>
      <c r="W137" s="59" t="e">
        <f>VLOOKUP(B137,[2]Total!$A:$O,15,)</f>
        <v>#N/A</v>
      </c>
      <c r="X137" s="59" t="e">
        <f>VLOOKUP(B137,[2]Total!$A:$P,16,)</f>
        <v>#N/A</v>
      </c>
      <c r="Y137" s="59" t="e">
        <f>VLOOKUP(B137,[2]Total!$A:$Q,17,)</f>
        <v>#N/A</v>
      </c>
      <c r="Z137" s="59" t="e">
        <f>VLOOKUP(B137,[2]Total!$A:$R,18,)</f>
        <v>#N/A</v>
      </c>
      <c r="AA137" s="59" t="e">
        <f>VLOOKUP(B137,[2]Total!$A:$S,19,)</f>
        <v>#N/A</v>
      </c>
      <c r="AB137" s="59" t="e">
        <f>VLOOKUP(B137,[2]Total!$A:$T,20,)</f>
        <v>#N/A</v>
      </c>
    </row>
    <row r="138" spans="1:28" ht="51" x14ac:dyDescent="0.25">
      <c r="A138" s="38">
        <v>24</v>
      </c>
      <c r="B138" s="53">
        <v>124</v>
      </c>
      <c r="C138" s="54" t="s">
        <v>361</v>
      </c>
      <c r="D138" s="55" t="s">
        <v>362</v>
      </c>
      <c r="E138" s="54" t="s">
        <v>326</v>
      </c>
      <c r="F138" s="40">
        <f t="shared" si="3"/>
        <v>32</v>
      </c>
      <c r="G138" s="56">
        <v>8025</v>
      </c>
      <c r="H138" s="57">
        <v>0.83504672897196297</v>
      </c>
      <c r="I138" s="56">
        <v>1378.91</v>
      </c>
      <c r="J138" s="58">
        <f t="shared" si="2"/>
        <v>44125.120000000003</v>
      </c>
      <c r="K138" s="37">
        <v>0</v>
      </c>
      <c r="L138" s="59">
        <f>VLOOKUP(B138,[2]Total!$A:$D,4,)</f>
        <v>5</v>
      </c>
      <c r="M138" s="59">
        <f>VLOOKUP(B138,[2]Total!$A:$E,5,)</f>
        <v>10</v>
      </c>
      <c r="N138" s="59">
        <f>VLOOKUP(B138,[2]Total!$A:$F,6,)</f>
        <v>2</v>
      </c>
      <c r="O138" s="59">
        <f>VLOOKUP(B138,[2]Total!$A:$G,7,)</f>
        <v>2</v>
      </c>
      <c r="P138" s="59">
        <f>VLOOKUP(B138,[2]Total!$A:$H,8,)</f>
        <v>1</v>
      </c>
      <c r="Q138" s="59">
        <f>VLOOKUP(B138,[2]Total!$A:$I,9,)</f>
        <v>1</v>
      </c>
      <c r="R138" s="59">
        <f>VLOOKUP(B138,[2]Total!$A:$J,10,)</f>
        <v>1</v>
      </c>
      <c r="S138" s="59">
        <f>VLOOKUP(B138,[2]Total!$A:$K,11,)</f>
        <v>1</v>
      </c>
      <c r="T138" s="59">
        <f>VLOOKUP(B138,[2]Total!$A:$L,12,)</f>
        <v>1</v>
      </c>
      <c r="U138" s="59">
        <f>VLOOKUP(B138,[2]Total!$A:$M,13,)</f>
        <v>1</v>
      </c>
      <c r="V138" s="59">
        <f>VLOOKUP(B138,[2]Total!$A:$N,14,)</f>
        <v>1</v>
      </c>
      <c r="W138" s="59">
        <f>VLOOKUP(B138,[2]Total!$A:$O,15,)</f>
        <v>1</v>
      </c>
      <c r="X138" s="59">
        <f>VLOOKUP(B138,[2]Total!$A:$P,16,)</f>
        <v>1</v>
      </c>
      <c r="Y138" s="59">
        <f>VLOOKUP(B138,[2]Total!$A:$Q,17,)</f>
        <v>1</v>
      </c>
      <c r="Z138" s="59">
        <f>VLOOKUP(B138,[2]Total!$A:$R,18,)</f>
        <v>1</v>
      </c>
      <c r="AA138" s="59">
        <f>VLOOKUP(B138,[2]Total!$A:$S,19,)</f>
        <v>1</v>
      </c>
      <c r="AB138" s="59">
        <f>VLOOKUP(B138,[2]Total!$A:$T,20,)</f>
        <v>1</v>
      </c>
    </row>
    <row r="139" spans="1:28" ht="51" hidden="1" x14ac:dyDescent="0.25">
      <c r="B139" s="53">
        <v>125</v>
      </c>
      <c r="C139" s="54" t="s">
        <v>363</v>
      </c>
      <c r="D139" s="55" t="s">
        <v>364</v>
      </c>
      <c r="E139" s="54" t="s">
        <v>326</v>
      </c>
      <c r="F139" s="40" t="e">
        <f t="shared" si="3"/>
        <v>#N/A</v>
      </c>
      <c r="G139" s="56">
        <v>0</v>
      </c>
      <c r="H139" s="57"/>
      <c r="I139" s="56">
        <v>0</v>
      </c>
      <c r="J139" s="58" t="e">
        <f t="shared" si="2"/>
        <v>#N/A</v>
      </c>
      <c r="K139" s="37">
        <v>0</v>
      </c>
      <c r="L139" s="59" t="e">
        <f>VLOOKUP(B139,[2]Total!$A:$D,4,)</f>
        <v>#N/A</v>
      </c>
      <c r="M139" s="59" t="e">
        <f>VLOOKUP(B139,[2]Total!$A:$E,5,)</f>
        <v>#N/A</v>
      </c>
      <c r="N139" s="59" t="e">
        <f>VLOOKUP(B139,[2]Total!$A:$F,6,)</f>
        <v>#N/A</v>
      </c>
      <c r="O139" s="59" t="e">
        <f>VLOOKUP(B139,[2]Total!$A:$G,7,)</f>
        <v>#N/A</v>
      </c>
      <c r="P139" s="59" t="e">
        <f>VLOOKUP(B139,[2]Total!$A:$H,8,)</f>
        <v>#N/A</v>
      </c>
      <c r="Q139" s="59" t="e">
        <f>VLOOKUP(B139,[2]Total!$A:$I,9,)</f>
        <v>#N/A</v>
      </c>
      <c r="R139" s="59" t="e">
        <f>VLOOKUP(B139,[2]Total!$A:$J,10,)</f>
        <v>#N/A</v>
      </c>
      <c r="S139" s="59" t="e">
        <f>VLOOKUP(B139,[2]Total!$A:$K,11,)</f>
        <v>#N/A</v>
      </c>
      <c r="T139" s="59" t="e">
        <f>VLOOKUP(B139,[2]Total!$A:$L,12,)</f>
        <v>#N/A</v>
      </c>
      <c r="U139" s="59" t="e">
        <f>VLOOKUP(B139,[2]Total!$A:$M,13,)</f>
        <v>#N/A</v>
      </c>
      <c r="V139" s="59" t="e">
        <f>VLOOKUP(B139,[2]Total!$A:$N,14,)</f>
        <v>#N/A</v>
      </c>
      <c r="W139" s="59" t="e">
        <f>VLOOKUP(B139,[2]Total!$A:$O,15,)</f>
        <v>#N/A</v>
      </c>
      <c r="X139" s="59" t="e">
        <f>VLOOKUP(B139,[2]Total!$A:$P,16,)</f>
        <v>#N/A</v>
      </c>
      <c r="Y139" s="59" t="e">
        <f>VLOOKUP(B139,[2]Total!$A:$Q,17,)</f>
        <v>#N/A</v>
      </c>
      <c r="Z139" s="59" t="e">
        <f>VLOOKUP(B139,[2]Total!$A:$R,18,)</f>
        <v>#N/A</v>
      </c>
      <c r="AA139" s="59" t="e">
        <f>VLOOKUP(B139,[2]Total!$A:$S,19,)</f>
        <v>#N/A</v>
      </c>
      <c r="AB139" s="59" t="e">
        <f>VLOOKUP(B139,[2]Total!$A:$T,20,)</f>
        <v>#N/A</v>
      </c>
    </row>
    <row r="140" spans="1:28" ht="51" hidden="1" x14ac:dyDescent="0.25">
      <c r="B140" s="53">
        <v>126</v>
      </c>
      <c r="C140" s="54" t="s">
        <v>365</v>
      </c>
      <c r="D140" s="55" t="s">
        <v>366</v>
      </c>
      <c r="E140" s="54" t="s">
        <v>326</v>
      </c>
      <c r="F140" s="40" t="e">
        <f t="shared" si="3"/>
        <v>#N/A</v>
      </c>
      <c r="G140" s="56">
        <v>0</v>
      </c>
      <c r="H140" s="57"/>
      <c r="I140" s="56">
        <v>0</v>
      </c>
      <c r="J140" s="58" t="e">
        <f t="shared" si="2"/>
        <v>#N/A</v>
      </c>
      <c r="K140" s="37">
        <v>0</v>
      </c>
      <c r="L140" s="59" t="e">
        <f>VLOOKUP(B140,[2]Total!$A:$D,4,)</f>
        <v>#N/A</v>
      </c>
      <c r="M140" s="59" t="e">
        <f>VLOOKUP(B140,[2]Total!$A:$E,5,)</f>
        <v>#N/A</v>
      </c>
      <c r="N140" s="59" t="e">
        <f>VLOOKUP(B140,[2]Total!$A:$F,6,)</f>
        <v>#N/A</v>
      </c>
      <c r="O140" s="59" t="e">
        <f>VLOOKUP(B140,[2]Total!$A:$G,7,)</f>
        <v>#N/A</v>
      </c>
      <c r="P140" s="59" t="e">
        <f>VLOOKUP(B140,[2]Total!$A:$H,8,)</f>
        <v>#N/A</v>
      </c>
      <c r="Q140" s="59" t="e">
        <f>VLOOKUP(B140,[2]Total!$A:$I,9,)</f>
        <v>#N/A</v>
      </c>
      <c r="R140" s="59" t="e">
        <f>VLOOKUP(B140,[2]Total!$A:$J,10,)</f>
        <v>#N/A</v>
      </c>
      <c r="S140" s="59" t="e">
        <f>VLOOKUP(B140,[2]Total!$A:$K,11,)</f>
        <v>#N/A</v>
      </c>
      <c r="T140" s="59" t="e">
        <f>VLOOKUP(B140,[2]Total!$A:$L,12,)</f>
        <v>#N/A</v>
      </c>
      <c r="U140" s="59" t="e">
        <f>VLOOKUP(B140,[2]Total!$A:$M,13,)</f>
        <v>#N/A</v>
      </c>
      <c r="V140" s="59" t="e">
        <f>VLOOKUP(B140,[2]Total!$A:$N,14,)</f>
        <v>#N/A</v>
      </c>
      <c r="W140" s="59" t="e">
        <f>VLOOKUP(B140,[2]Total!$A:$O,15,)</f>
        <v>#N/A</v>
      </c>
      <c r="X140" s="59" t="e">
        <f>VLOOKUP(B140,[2]Total!$A:$P,16,)</f>
        <v>#N/A</v>
      </c>
      <c r="Y140" s="59" t="e">
        <f>VLOOKUP(B140,[2]Total!$A:$Q,17,)</f>
        <v>#N/A</v>
      </c>
      <c r="Z140" s="59" t="e">
        <f>VLOOKUP(B140,[2]Total!$A:$R,18,)</f>
        <v>#N/A</v>
      </c>
      <c r="AA140" s="59" t="e">
        <f>VLOOKUP(B140,[2]Total!$A:$S,19,)</f>
        <v>#N/A</v>
      </c>
      <c r="AB140" s="59" t="e">
        <f>VLOOKUP(B140,[2]Total!$A:$T,20,)</f>
        <v>#N/A</v>
      </c>
    </row>
    <row r="141" spans="1:28" ht="63.75" hidden="1" x14ac:dyDescent="0.25">
      <c r="B141" s="53">
        <v>127</v>
      </c>
      <c r="C141" s="54" t="s">
        <v>367</v>
      </c>
      <c r="D141" s="55" t="s">
        <v>368</v>
      </c>
      <c r="E141" s="54" t="s">
        <v>326</v>
      </c>
      <c r="F141" s="40" t="e">
        <f t="shared" si="3"/>
        <v>#N/A</v>
      </c>
      <c r="G141" s="56">
        <v>0</v>
      </c>
      <c r="H141" s="57"/>
      <c r="I141" s="56">
        <v>0</v>
      </c>
      <c r="J141" s="58" t="e">
        <f t="shared" si="2"/>
        <v>#N/A</v>
      </c>
      <c r="K141" s="37">
        <v>0</v>
      </c>
      <c r="L141" s="59" t="e">
        <f>VLOOKUP(B141,[2]Total!$A:$D,4,)</f>
        <v>#N/A</v>
      </c>
      <c r="M141" s="59" t="e">
        <f>VLOOKUP(B141,[2]Total!$A:$E,5,)</f>
        <v>#N/A</v>
      </c>
      <c r="N141" s="59" t="e">
        <f>VLOOKUP(B141,[2]Total!$A:$F,6,)</f>
        <v>#N/A</v>
      </c>
      <c r="O141" s="59" t="e">
        <f>VLOOKUP(B141,[2]Total!$A:$G,7,)</f>
        <v>#N/A</v>
      </c>
      <c r="P141" s="59" t="e">
        <f>VLOOKUP(B141,[2]Total!$A:$H,8,)</f>
        <v>#N/A</v>
      </c>
      <c r="Q141" s="59" t="e">
        <f>VLOOKUP(B141,[2]Total!$A:$I,9,)</f>
        <v>#N/A</v>
      </c>
      <c r="R141" s="59" t="e">
        <f>VLOOKUP(B141,[2]Total!$A:$J,10,)</f>
        <v>#N/A</v>
      </c>
      <c r="S141" s="59" t="e">
        <f>VLOOKUP(B141,[2]Total!$A:$K,11,)</f>
        <v>#N/A</v>
      </c>
      <c r="T141" s="59" t="e">
        <f>VLOOKUP(B141,[2]Total!$A:$L,12,)</f>
        <v>#N/A</v>
      </c>
      <c r="U141" s="59" t="e">
        <f>VLOOKUP(B141,[2]Total!$A:$M,13,)</f>
        <v>#N/A</v>
      </c>
      <c r="V141" s="59" t="e">
        <f>VLOOKUP(B141,[2]Total!$A:$N,14,)</f>
        <v>#N/A</v>
      </c>
      <c r="W141" s="59" t="e">
        <f>VLOOKUP(B141,[2]Total!$A:$O,15,)</f>
        <v>#N/A</v>
      </c>
      <c r="X141" s="59" t="e">
        <f>VLOOKUP(B141,[2]Total!$A:$P,16,)</f>
        <v>#N/A</v>
      </c>
      <c r="Y141" s="59" t="e">
        <f>VLOOKUP(B141,[2]Total!$A:$Q,17,)</f>
        <v>#N/A</v>
      </c>
      <c r="Z141" s="59" t="e">
        <f>VLOOKUP(B141,[2]Total!$A:$R,18,)</f>
        <v>#N/A</v>
      </c>
      <c r="AA141" s="59" t="e">
        <f>VLOOKUP(B141,[2]Total!$A:$S,19,)</f>
        <v>#N/A</v>
      </c>
      <c r="AB141" s="59" t="e">
        <f>VLOOKUP(B141,[2]Total!$A:$T,20,)</f>
        <v>#N/A</v>
      </c>
    </row>
    <row r="142" spans="1:28" ht="63.75" hidden="1" x14ac:dyDescent="0.25">
      <c r="B142" s="53">
        <v>128</v>
      </c>
      <c r="C142" s="54" t="s">
        <v>369</v>
      </c>
      <c r="D142" s="55" t="s">
        <v>370</v>
      </c>
      <c r="E142" s="54" t="s">
        <v>326</v>
      </c>
      <c r="F142" s="40" t="e">
        <f t="shared" si="3"/>
        <v>#N/A</v>
      </c>
      <c r="G142" s="56">
        <v>0</v>
      </c>
      <c r="H142" s="57"/>
      <c r="I142" s="56">
        <v>0</v>
      </c>
      <c r="J142" s="58" t="e">
        <f t="shared" si="2"/>
        <v>#N/A</v>
      </c>
      <c r="K142" s="37">
        <v>0</v>
      </c>
      <c r="L142" s="59" t="e">
        <f>VLOOKUP(B142,[2]Total!$A:$D,4,)</f>
        <v>#N/A</v>
      </c>
      <c r="M142" s="59" t="e">
        <f>VLOOKUP(B142,[2]Total!$A:$E,5,)</f>
        <v>#N/A</v>
      </c>
      <c r="N142" s="59" t="e">
        <f>VLOOKUP(B142,[2]Total!$A:$F,6,)</f>
        <v>#N/A</v>
      </c>
      <c r="O142" s="59" t="e">
        <f>VLOOKUP(B142,[2]Total!$A:$G,7,)</f>
        <v>#N/A</v>
      </c>
      <c r="P142" s="59" t="e">
        <f>VLOOKUP(B142,[2]Total!$A:$H,8,)</f>
        <v>#N/A</v>
      </c>
      <c r="Q142" s="59" t="e">
        <f>VLOOKUP(B142,[2]Total!$A:$I,9,)</f>
        <v>#N/A</v>
      </c>
      <c r="R142" s="59" t="e">
        <f>VLOOKUP(B142,[2]Total!$A:$J,10,)</f>
        <v>#N/A</v>
      </c>
      <c r="S142" s="59" t="e">
        <f>VLOOKUP(B142,[2]Total!$A:$K,11,)</f>
        <v>#N/A</v>
      </c>
      <c r="T142" s="59" t="e">
        <f>VLOOKUP(B142,[2]Total!$A:$L,12,)</f>
        <v>#N/A</v>
      </c>
      <c r="U142" s="59" t="e">
        <f>VLOOKUP(B142,[2]Total!$A:$M,13,)</f>
        <v>#N/A</v>
      </c>
      <c r="V142" s="59" t="e">
        <f>VLOOKUP(B142,[2]Total!$A:$N,14,)</f>
        <v>#N/A</v>
      </c>
      <c r="W142" s="59" t="e">
        <f>VLOOKUP(B142,[2]Total!$A:$O,15,)</f>
        <v>#N/A</v>
      </c>
      <c r="X142" s="59" t="e">
        <f>VLOOKUP(B142,[2]Total!$A:$P,16,)</f>
        <v>#N/A</v>
      </c>
      <c r="Y142" s="59" t="e">
        <f>VLOOKUP(B142,[2]Total!$A:$Q,17,)</f>
        <v>#N/A</v>
      </c>
      <c r="Z142" s="59" t="e">
        <f>VLOOKUP(B142,[2]Total!$A:$R,18,)</f>
        <v>#N/A</v>
      </c>
      <c r="AA142" s="59" t="e">
        <f>VLOOKUP(B142,[2]Total!$A:$S,19,)</f>
        <v>#N/A</v>
      </c>
      <c r="AB142" s="59" t="e">
        <f>VLOOKUP(B142,[2]Total!$A:$T,20,)</f>
        <v>#N/A</v>
      </c>
    </row>
    <row r="143" spans="1:28" ht="63.75" hidden="1" x14ac:dyDescent="0.25">
      <c r="B143" s="53">
        <v>129</v>
      </c>
      <c r="C143" s="54" t="s">
        <v>371</v>
      </c>
      <c r="D143" s="55" t="s">
        <v>372</v>
      </c>
      <c r="E143" s="54" t="s">
        <v>326</v>
      </c>
      <c r="F143" s="40" t="e">
        <f t="shared" si="3"/>
        <v>#N/A</v>
      </c>
      <c r="G143" s="56">
        <v>0</v>
      </c>
      <c r="H143" s="57"/>
      <c r="I143" s="56">
        <v>0</v>
      </c>
      <c r="J143" s="58" t="e">
        <f t="shared" ref="J143:J206" si="4">+I143*F143</f>
        <v>#N/A</v>
      </c>
      <c r="K143" s="37">
        <v>0</v>
      </c>
      <c r="L143" s="59" t="e">
        <f>VLOOKUP(B143,[2]Total!$A:$D,4,)</f>
        <v>#N/A</v>
      </c>
      <c r="M143" s="59" t="e">
        <f>VLOOKUP(B143,[2]Total!$A:$E,5,)</f>
        <v>#N/A</v>
      </c>
      <c r="N143" s="59" t="e">
        <f>VLOOKUP(B143,[2]Total!$A:$F,6,)</f>
        <v>#N/A</v>
      </c>
      <c r="O143" s="59" t="e">
        <f>VLOOKUP(B143,[2]Total!$A:$G,7,)</f>
        <v>#N/A</v>
      </c>
      <c r="P143" s="59" t="e">
        <f>VLOOKUP(B143,[2]Total!$A:$H,8,)</f>
        <v>#N/A</v>
      </c>
      <c r="Q143" s="59" t="e">
        <f>VLOOKUP(B143,[2]Total!$A:$I,9,)</f>
        <v>#N/A</v>
      </c>
      <c r="R143" s="59" t="e">
        <f>VLOOKUP(B143,[2]Total!$A:$J,10,)</f>
        <v>#N/A</v>
      </c>
      <c r="S143" s="59" t="e">
        <f>VLOOKUP(B143,[2]Total!$A:$K,11,)</f>
        <v>#N/A</v>
      </c>
      <c r="T143" s="59" t="e">
        <f>VLOOKUP(B143,[2]Total!$A:$L,12,)</f>
        <v>#N/A</v>
      </c>
      <c r="U143" s="59" t="e">
        <f>VLOOKUP(B143,[2]Total!$A:$M,13,)</f>
        <v>#N/A</v>
      </c>
      <c r="V143" s="59" t="e">
        <f>VLOOKUP(B143,[2]Total!$A:$N,14,)</f>
        <v>#N/A</v>
      </c>
      <c r="W143" s="59" t="e">
        <f>VLOOKUP(B143,[2]Total!$A:$O,15,)</f>
        <v>#N/A</v>
      </c>
      <c r="X143" s="59" t="e">
        <f>VLOOKUP(B143,[2]Total!$A:$P,16,)</f>
        <v>#N/A</v>
      </c>
      <c r="Y143" s="59" t="e">
        <f>VLOOKUP(B143,[2]Total!$A:$Q,17,)</f>
        <v>#N/A</v>
      </c>
      <c r="Z143" s="59" t="e">
        <f>VLOOKUP(B143,[2]Total!$A:$R,18,)</f>
        <v>#N/A</v>
      </c>
      <c r="AA143" s="59" t="e">
        <f>VLOOKUP(B143,[2]Total!$A:$S,19,)</f>
        <v>#N/A</v>
      </c>
      <c r="AB143" s="59" t="e">
        <f>VLOOKUP(B143,[2]Total!$A:$T,20,)</f>
        <v>#N/A</v>
      </c>
    </row>
    <row r="144" spans="1:28" ht="63.75" x14ac:dyDescent="0.25">
      <c r="A144" s="38">
        <v>25</v>
      </c>
      <c r="B144" s="53">
        <v>130</v>
      </c>
      <c r="C144" s="54" t="s">
        <v>373</v>
      </c>
      <c r="D144" s="55" t="s">
        <v>374</v>
      </c>
      <c r="E144" s="54" t="s">
        <v>375</v>
      </c>
      <c r="F144" s="40">
        <f t="shared" ref="F144:F207" si="5">SUM(L144:AB144)</f>
        <v>56</v>
      </c>
      <c r="G144" s="56">
        <v>5645</v>
      </c>
      <c r="H144" s="57">
        <v>0.58095659875996497</v>
      </c>
      <c r="I144" s="56">
        <v>2464.06</v>
      </c>
      <c r="J144" s="58">
        <f t="shared" si="4"/>
        <v>137987.35999999999</v>
      </c>
      <c r="K144" s="37">
        <v>0</v>
      </c>
      <c r="L144" s="59">
        <f>VLOOKUP(B144,[2]Total!$A:$D,4,)</f>
        <v>8</v>
      </c>
      <c r="M144" s="59">
        <f>VLOOKUP(B144,[2]Total!$A:$E,5,)</f>
        <v>8</v>
      </c>
      <c r="N144" s="59">
        <f>VLOOKUP(B144,[2]Total!$A:$F,6,)</f>
        <v>4</v>
      </c>
      <c r="O144" s="59">
        <f>VLOOKUP(B144,[2]Total!$A:$G,7,)</f>
        <v>8</v>
      </c>
      <c r="P144" s="59">
        <f>VLOOKUP(B144,[2]Total!$A:$H,8,)</f>
        <v>4</v>
      </c>
      <c r="Q144" s="59">
        <f>VLOOKUP(B144,[2]Total!$A:$I,9,)</f>
        <v>2</v>
      </c>
      <c r="R144" s="59">
        <f>VLOOKUP(B144,[2]Total!$A:$J,10,)</f>
        <v>2</v>
      </c>
      <c r="S144" s="59">
        <f>VLOOKUP(B144,[2]Total!$A:$K,11,)</f>
        <v>2</v>
      </c>
      <c r="T144" s="59">
        <f>VLOOKUP(B144,[2]Total!$A:$L,12,)</f>
        <v>2</v>
      </c>
      <c r="U144" s="59">
        <f>VLOOKUP(B144,[2]Total!$A:$M,13,)</f>
        <v>2</v>
      </c>
      <c r="V144" s="59">
        <f>VLOOKUP(B144,[2]Total!$A:$N,14,)</f>
        <v>2</v>
      </c>
      <c r="W144" s="59">
        <f>VLOOKUP(B144,[2]Total!$A:$O,15,)</f>
        <v>2</v>
      </c>
      <c r="X144" s="59">
        <f>VLOOKUP(B144,[2]Total!$A:$P,16,)</f>
        <v>2</v>
      </c>
      <c r="Y144" s="59">
        <f>VLOOKUP(B144,[2]Total!$A:$Q,17,)</f>
        <v>2</v>
      </c>
      <c r="Z144" s="59">
        <f>VLOOKUP(B144,[2]Total!$A:$R,18,)</f>
        <v>2</v>
      </c>
      <c r="AA144" s="59">
        <f>VLOOKUP(B144,[2]Total!$A:$S,19,)</f>
        <v>2</v>
      </c>
      <c r="AB144" s="59">
        <f>VLOOKUP(B144,[2]Total!$A:$T,20,)</f>
        <v>2</v>
      </c>
    </row>
    <row r="145" spans="1:28" ht="63.75" hidden="1" x14ac:dyDescent="0.25">
      <c r="B145" s="53">
        <v>131</v>
      </c>
      <c r="C145" s="54" t="s">
        <v>376</v>
      </c>
      <c r="D145" s="55" t="s">
        <v>377</v>
      </c>
      <c r="E145" s="54" t="s">
        <v>375</v>
      </c>
      <c r="F145" s="40" t="e">
        <f t="shared" si="5"/>
        <v>#N/A</v>
      </c>
      <c r="G145" s="56">
        <v>0</v>
      </c>
      <c r="H145" s="57"/>
      <c r="I145" s="56">
        <v>0</v>
      </c>
      <c r="J145" s="58" t="e">
        <f t="shared" si="4"/>
        <v>#N/A</v>
      </c>
      <c r="K145" s="37">
        <v>0</v>
      </c>
      <c r="L145" s="59" t="e">
        <f>VLOOKUP(B145,[2]Total!$A:$D,4,)</f>
        <v>#N/A</v>
      </c>
      <c r="M145" s="59" t="e">
        <f>VLOOKUP(B145,[2]Total!$A:$E,5,)</f>
        <v>#N/A</v>
      </c>
      <c r="N145" s="59" t="e">
        <f>VLOOKUP(B145,[2]Total!$A:$F,6,)</f>
        <v>#N/A</v>
      </c>
      <c r="O145" s="59" t="e">
        <f>VLOOKUP(B145,[2]Total!$A:$G,7,)</f>
        <v>#N/A</v>
      </c>
      <c r="P145" s="59" t="e">
        <f>VLOOKUP(B145,[2]Total!$A:$H,8,)</f>
        <v>#N/A</v>
      </c>
      <c r="Q145" s="59" t="e">
        <f>VLOOKUP(B145,[2]Total!$A:$I,9,)</f>
        <v>#N/A</v>
      </c>
      <c r="R145" s="59" t="e">
        <f>VLOOKUP(B145,[2]Total!$A:$J,10,)</f>
        <v>#N/A</v>
      </c>
      <c r="S145" s="59" t="e">
        <f>VLOOKUP(B145,[2]Total!$A:$K,11,)</f>
        <v>#N/A</v>
      </c>
      <c r="T145" s="59" t="e">
        <f>VLOOKUP(B145,[2]Total!$A:$L,12,)</f>
        <v>#N/A</v>
      </c>
      <c r="U145" s="59" t="e">
        <f>VLOOKUP(B145,[2]Total!$A:$M,13,)</f>
        <v>#N/A</v>
      </c>
      <c r="V145" s="59" t="e">
        <f>VLOOKUP(B145,[2]Total!$A:$N,14,)</f>
        <v>#N/A</v>
      </c>
      <c r="W145" s="59" t="e">
        <f>VLOOKUP(B145,[2]Total!$A:$O,15,)</f>
        <v>#N/A</v>
      </c>
      <c r="X145" s="59" t="e">
        <f>VLOOKUP(B145,[2]Total!$A:$P,16,)</f>
        <v>#N/A</v>
      </c>
      <c r="Y145" s="59" t="e">
        <f>VLOOKUP(B145,[2]Total!$A:$Q,17,)</f>
        <v>#N/A</v>
      </c>
      <c r="Z145" s="59" t="e">
        <f>VLOOKUP(B145,[2]Total!$A:$R,18,)</f>
        <v>#N/A</v>
      </c>
      <c r="AA145" s="59" t="e">
        <f>VLOOKUP(B145,[2]Total!$A:$S,19,)</f>
        <v>#N/A</v>
      </c>
      <c r="AB145" s="59" t="e">
        <f>VLOOKUP(B145,[2]Total!$A:$T,20,)</f>
        <v>#N/A</v>
      </c>
    </row>
    <row r="146" spans="1:28" ht="63.75" hidden="1" x14ac:dyDescent="0.25">
      <c r="B146" s="53">
        <v>132</v>
      </c>
      <c r="C146" s="54" t="s">
        <v>378</v>
      </c>
      <c r="D146" s="55" t="s">
        <v>379</v>
      </c>
      <c r="E146" s="54" t="s">
        <v>375</v>
      </c>
      <c r="F146" s="40" t="e">
        <f t="shared" si="5"/>
        <v>#N/A</v>
      </c>
      <c r="G146" s="56">
        <v>0</v>
      </c>
      <c r="H146" s="57"/>
      <c r="I146" s="56">
        <v>0</v>
      </c>
      <c r="J146" s="58" t="e">
        <f t="shared" si="4"/>
        <v>#N/A</v>
      </c>
      <c r="K146" s="37">
        <v>0</v>
      </c>
      <c r="L146" s="59" t="e">
        <f>VLOOKUP(B146,[2]Total!$A:$D,4,)</f>
        <v>#N/A</v>
      </c>
      <c r="M146" s="59" t="e">
        <f>VLOOKUP(B146,[2]Total!$A:$E,5,)</f>
        <v>#N/A</v>
      </c>
      <c r="N146" s="59" t="e">
        <f>VLOOKUP(B146,[2]Total!$A:$F,6,)</f>
        <v>#N/A</v>
      </c>
      <c r="O146" s="59" t="e">
        <f>VLOOKUP(B146,[2]Total!$A:$G,7,)</f>
        <v>#N/A</v>
      </c>
      <c r="P146" s="59" t="e">
        <f>VLOOKUP(B146,[2]Total!$A:$H,8,)</f>
        <v>#N/A</v>
      </c>
      <c r="Q146" s="59" t="e">
        <f>VLOOKUP(B146,[2]Total!$A:$I,9,)</f>
        <v>#N/A</v>
      </c>
      <c r="R146" s="59" t="e">
        <f>VLOOKUP(B146,[2]Total!$A:$J,10,)</f>
        <v>#N/A</v>
      </c>
      <c r="S146" s="59" t="e">
        <f>VLOOKUP(B146,[2]Total!$A:$K,11,)</f>
        <v>#N/A</v>
      </c>
      <c r="T146" s="59" t="e">
        <f>VLOOKUP(B146,[2]Total!$A:$L,12,)</f>
        <v>#N/A</v>
      </c>
      <c r="U146" s="59" t="e">
        <f>VLOOKUP(B146,[2]Total!$A:$M,13,)</f>
        <v>#N/A</v>
      </c>
      <c r="V146" s="59" t="e">
        <f>VLOOKUP(B146,[2]Total!$A:$N,14,)</f>
        <v>#N/A</v>
      </c>
      <c r="W146" s="59" t="e">
        <f>VLOOKUP(B146,[2]Total!$A:$O,15,)</f>
        <v>#N/A</v>
      </c>
      <c r="X146" s="59" t="e">
        <f>VLOOKUP(B146,[2]Total!$A:$P,16,)</f>
        <v>#N/A</v>
      </c>
      <c r="Y146" s="59" t="e">
        <f>VLOOKUP(B146,[2]Total!$A:$Q,17,)</f>
        <v>#N/A</v>
      </c>
      <c r="Z146" s="59" t="e">
        <f>VLOOKUP(B146,[2]Total!$A:$R,18,)</f>
        <v>#N/A</v>
      </c>
      <c r="AA146" s="59" t="e">
        <f>VLOOKUP(B146,[2]Total!$A:$S,19,)</f>
        <v>#N/A</v>
      </c>
      <c r="AB146" s="59" t="e">
        <f>VLOOKUP(B146,[2]Total!$A:$T,20,)</f>
        <v>#N/A</v>
      </c>
    </row>
    <row r="147" spans="1:28" ht="63.75" hidden="1" x14ac:dyDescent="0.25">
      <c r="B147" s="53">
        <v>133</v>
      </c>
      <c r="C147" s="54" t="s">
        <v>380</v>
      </c>
      <c r="D147" s="60" t="s">
        <v>381</v>
      </c>
      <c r="E147" s="54" t="s">
        <v>375</v>
      </c>
      <c r="F147" s="40" t="e">
        <f t="shared" si="5"/>
        <v>#N/A</v>
      </c>
      <c r="G147" s="56">
        <v>0</v>
      </c>
      <c r="H147" s="57"/>
      <c r="I147" s="56">
        <v>0</v>
      </c>
      <c r="J147" s="58" t="e">
        <f t="shared" si="4"/>
        <v>#N/A</v>
      </c>
      <c r="K147" s="37">
        <v>0</v>
      </c>
      <c r="L147" s="59" t="e">
        <f>VLOOKUP(B147,[2]Total!$A:$D,4,)</f>
        <v>#N/A</v>
      </c>
      <c r="M147" s="59" t="e">
        <f>VLOOKUP(B147,[2]Total!$A:$E,5,)</f>
        <v>#N/A</v>
      </c>
      <c r="N147" s="59" t="e">
        <f>VLOOKUP(B147,[2]Total!$A:$F,6,)</f>
        <v>#N/A</v>
      </c>
      <c r="O147" s="59" t="e">
        <f>VLOOKUP(B147,[2]Total!$A:$G,7,)</f>
        <v>#N/A</v>
      </c>
      <c r="P147" s="59" t="e">
        <f>VLOOKUP(B147,[2]Total!$A:$H,8,)</f>
        <v>#N/A</v>
      </c>
      <c r="Q147" s="59" t="e">
        <f>VLOOKUP(B147,[2]Total!$A:$I,9,)</f>
        <v>#N/A</v>
      </c>
      <c r="R147" s="59" t="e">
        <f>VLOOKUP(B147,[2]Total!$A:$J,10,)</f>
        <v>#N/A</v>
      </c>
      <c r="S147" s="59" t="e">
        <f>VLOOKUP(B147,[2]Total!$A:$K,11,)</f>
        <v>#N/A</v>
      </c>
      <c r="T147" s="59" t="e">
        <f>VLOOKUP(B147,[2]Total!$A:$L,12,)</f>
        <v>#N/A</v>
      </c>
      <c r="U147" s="59" t="e">
        <f>VLOOKUP(B147,[2]Total!$A:$M,13,)</f>
        <v>#N/A</v>
      </c>
      <c r="V147" s="59" t="e">
        <f>VLOOKUP(B147,[2]Total!$A:$N,14,)</f>
        <v>#N/A</v>
      </c>
      <c r="W147" s="59" t="e">
        <f>VLOOKUP(B147,[2]Total!$A:$O,15,)</f>
        <v>#N/A</v>
      </c>
      <c r="X147" s="59" t="e">
        <f>VLOOKUP(B147,[2]Total!$A:$P,16,)</f>
        <v>#N/A</v>
      </c>
      <c r="Y147" s="59" t="e">
        <f>VLOOKUP(B147,[2]Total!$A:$Q,17,)</f>
        <v>#N/A</v>
      </c>
      <c r="Z147" s="59" t="e">
        <f>VLOOKUP(B147,[2]Total!$A:$R,18,)</f>
        <v>#N/A</v>
      </c>
      <c r="AA147" s="59" t="e">
        <f>VLOOKUP(B147,[2]Total!$A:$S,19,)</f>
        <v>#N/A</v>
      </c>
      <c r="AB147" s="59" t="e">
        <f>VLOOKUP(B147,[2]Total!$A:$T,20,)</f>
        <v>#N/A</v>
      </c>
    </row>
    <row r="148" spans="1:28" ht="63.75" hidden="1" x14ac:dyDescent="0.25">
      <c r="B148" s="53">
        <v>134</v>
      </c>
      <c r="C148" s="54" t="s">
        <v>382</v>
      </c>
      <c r="D148" s="55" t="s">
        <v>383</v>
      </c>
      <c r="E148" s="54" t="s">
        <v>375</v>
      </c>
      <c r="F148" s="40" t="e">
        <f t="shared" si="5"/>
        <v>#N/A</v>
      </c>
      <c r="G148" s="56">
        <v>0</v>
      </c>
      <c r="H148" s="57"/>
      <c r="I148" s="56">
        <v>0</v>
      </c>
      <c r="J148" s="58" t="e">
        <f t="shared" si="4"/>
        <v>#N/A</v>
      </c>
      <c r="K148" s="37">
        <v>0</v>
      </c>
      <c r="L148" s="59" t="e">
        <f>VLOOKUP(B148,[2]Total!$A:$D,4,)</f>
        <v>#N/A</v>
      </c>
      <c r="M148" s="59" t="e">
        <f>VLOOKUP(B148,[2]Total!$A:$E,5,)</f>
        <v>#N/A</v>
      </c>
      <c r="N148" s="59" t="e">
        <f>VLOOKUP(B148,[2]Total!$A:$F,6,)</f>
        <v>#N/A</v>
      </c>
      <c r="O148" s="59" t="e">
        <f>VLOOKUP(B148,[2]Total!$A:$G,7,)</f>
        <v>#N/A</v>
      </c>
      <c r="P148" s="59" t="e">
        <f>VLOOKUP(B148,[2]Total!$A:$H,8,)</f>
        <v>#N/A</v>
      </c>
      <c r="Q148" s="59" t="e">
        <f>VLOOKUP(B148,[2]Total!$A:$I,9,)</f>
        <v>#N/A</v>
      </c>
      <c r="R148" s="59" t="e">
        <f>VLOOKUP(B148,[2]Total!$A:$J,10,)</f>
        <v>#N/A</v>
      </c>
      <c r="S148" s="59" t="e">
        <f>VLOOKUP(B148,[2]Total!$A:$K,11,)</f>
        <v>#N/A</v>
      </c>
      <c r="T148" s="59" t="e">
        <f>VLOOKUP(B148,[2]Total!$A:$L,12,)</f>
        <v>#N/A</v>
      </c>
      <c r="U148" s="59" t="e">
        <f>VLOOKUP(B148,[2]Total!$A:$M,13,)</f>
        <v>#N/A</v>
      </c>
      <c r="V148" s="59" t="e">
        <f>VLOOKUP(B148,[2]Total!$A:$N,14,)</f>
        <v>#N/A</v>
      </c>
      <c r="W148" s="59" t="e">
        <f>VLOOKUP(B148,[2]Total!$A:$O,15,)</f>
        <v>#N/A</v>
      </c>
      <c r="X148" s="59" t="e">
        <f>VLOOKUP(B148,[2]Total!$A:$P,16,)</f>
        <v>#N/A</v>
      </c>
      <c r="Y148" s="59" t="e">
        <f>VLOOKUP(B148,[2]Total!$A:$Q,17,)</f>
        <v>#N/A</v>
      </c>
      <c r="Z148" s="59" t="e">
        <f>VLOOKUP(B148,[2]Total!$A:$R,18,)</f>
        <v>#N/A</v>
      </c>
      <c r="AA148" s="59" t="e">
        <f>VLOOKUP(B148,[2]Total!$A:$S,19,)</f>
        <v>#N/A</v>
      </c>
      <c r="AB148" s="59" t="e">
        <f>VLOOKUP(B148,[2]Total!$A:$T,20,)</f>
        <v>#N/A</v>
      </c>
    </row>
    <row r="149" spans="1:28" ht="38.25" hidden="1" x14ac:dyDescent="0.25">
      <c r="B149" s="53">
        <v>135</v>
      </c>
      <c r="C149" s="54" t="s">
        <v>384</v>
      </c>
      <c r="D149" s="60" t="s">
        <v>385</v>
      </c>
      <c r="E149" s="54" t="s">
        <v>386</v>
      </c>
      <c r="F149" s="40" t="e">
        <f t="shared" si="5"/>
        <v>#N/A</v>
      </c>
      <c r="G149" s="56">
        <v>0</v>
      </c>
      <c r="H149" s="57"/>
      <c r="I149" s="56">
        <v>0</v>
      </c>
      <c r="J149" s="58" t="e">
        <f t="shared" si="4"/>
        <v>#N/A</v>
      </c>
      <c r="K149" s="37">
        <v>0</v>
      </c>
      <c r="L149" s="59" t="e">
        <f>VLOOKUP(B149,[2]Total!$A:$D,4,)</f>
        <v>#N/A</v>
      </c>
      <c r="M149" s="59" t="e">
        <f>VLOOKUP(B149,[2]Total!$A:$E,5,)</f>
        <v>#N/A</v>
      </c>
      <c r="N149" s="59" t="e">
        <f>VLOOKUP(B149,[2]Total!$A:$F,6,)</f>
        <v>#N/A</v>
      </c>
      <c r="O149" s="59" t="e">
        <f>VLOOKUP(B149,[2]Total!$A:$G,7,)</f>
        <v>#N/A</v>
      </c>
      <c r="P149" s="59" t="e">
        <f>VLOOKUP(B149,[2]Total!$A:$H,8,)</f>
        <v>#N/A</v>
      </c>
      <c r="Q149" s="59" t="e">
        <f>VLOOKUP(B149,[2]Total!$A:$I,9,)</f>
        <v>#N/A</v>
      </c>
      <c r="R149" s="59" t="e">
        <f>VLOOKUP(B149,[2]Total!$A:$J,10,)</f>
        <v>#N/A</v>
      </c>
      <c r="S149" s="59" t="e">
        <f>VLOOKUP(B149,[2]Total!$A:$K,11,)</f>
        <v>#N/A</v>
      </c>
      <c r="T149" s="59" t="e">
        <f>VLOOKUP(B149,[2]Total!$A:$L,12,)</f>
        <v>#N/A</v>
      </c>
      <c r="U149" s="59" t="e">
        <f>VLOOKUP(B149,[2]Total!$A:$M,13,)</f>
        <v>#N/A</v>
      </c>
      <c r="V149" s="59" t="e">
        <f>VLOOKUP(B149,[2]Total!$A:$N,14,)</f>
        <v>#N/A</v>
      </c>
      <c r="W149" s="59" t="e">
        <f>VLOOKUP(B149,[2]Total!$A:$O,15,)</f>
        <v>#N/A</v>
      </c>
      <c r="X149" s="59" t="e">
        <f>VLOOKUP(B149,[2]Total!$A:$P,16,)</f>
        <v>#N/A</v>
      </c>
      <c r="Y149" s="59" t="e">
        <f>VLOOKUP(B149,[2]Total!$A:$Q,17,)</f>
        <v>#N/A</v>
      </c>
      <c r="Z149" s="59" t="e">
        <f>VLOOKUP(B149,[2]Total!$A:$R,18,)</f>
        <v>#N/A</v>
      </c>
      <c r="AA149" s="59" t="e">
        <f>VLOOKUP(B149,[2]Total!$A:$S,19,)</f>
        <v>#N/A</v>
      </c>
      <c r="AB149" s="59" t="e">
        <f>VLOOKUP(B149,[2]Total!$A:$T,20,)</f>
        <v>#N/A</v>
      </c>
    </row>
    <row r="150" spans="1:28" ht="25.5" hidden="1" x14ac:dyDescent="0.25">
      <c r="B150" s="53">
        <v>136</v>
      </c>
      <c r="C150" s="54" t="s">
        <v>387</v>
      </c>
      <c r="D150" s="60" t="s">
        <v>388</v>
      </c>
      <c r="E150" s="54" t="s">
        <v>375</v>
      </c>
      <c r="F150" s="40" t="e">
        <f t="shared" si="5"/>
        <v>#N/A</v>
      </c>
      <c r="G150" s="56">
        <v>0</v>
      </c>
      <c r="H150" s="57"/>
      <c r="I150" s="56">
        <v>0</v>
      </c>
      <c r="J150" s="58" t="e">
        <f t="shared" si="4"/>
        <v>#N/A</v>
      </c>
      <c r="K150" s="37">
        <v>0</v>
      </c>
      <c r="L150" s="59" t="e">
        <f>VLOOKUP(B150,[2]Total!$A:$D,4,)</f>
        <v>#N/A</v>
      </c>
      <c r="M150" s="59" t="e">
        <f>VLOOKUP(B150,[2]Total!$A:$E,5,)</f>
        <v>#N/A</v>
      </c>
      <c r="N150" s="59" t="e">
        <f>VLOOKUP(B150,[2]Total!$A:$F,6,)</f>
        <v>#N/A</v>
      </c>
      <c r="O150" s="59" t="e">
        <f>VLOOKUP(B150,[2]Total!$A:$G,7,)</f>
        <v>#N/A</v>
      </c>
      <c r="P150" s="59" t="e">
        <f>VLOOKUP(B150,[2]Total!$A:$H,8,)</f>
        <v>#N/A</v>
      </c>
      <c r="Q150" s="59" t="e">
        <f>VLOOKUP(B150,[2]Total!$A:$I,9,)</f>
        <v>#N/A</v>
      </c>
      <c r="R150" s="59" t="e">
        <f>VLOOKUP(B150,[2]Total!$A:$J,10,)</f>
        <v>#N/A</v>
      </c>
      <c r="S150" s="59" t="e">
        <f>VLOOKUP(B150,[2]Total!$A:$K,11,)</f>
        <v>#N/A</v>
      </c>
      <c r="T150" s="59" t="e">
        <f>VLOOKUP(B150,[2]Total!$A:$L,12,)</f>
        <v>#N/A</v>
      </c>
      <c r="U150" s="59" t="e">
        <f>VLOOKUP(B150,[2]Total!$A:$M,13,)</f>
        <v>#N/A</v>
      </c>
      <c r="V150" s="59" t="e">
        <f>VLOOKUP(B150,[2]Total!$A:$N,14,)</f>
        <v>#N/A</v>
      </c>
      <c r="W150" s="59" t="e">
        <f>VLOOKUP(B150,[2]Total!$A:$O,15,)</f>
        <v>#N/A</v>
      </c>
      <c r="X150" s="59" t="e">
        <f>VLOOKUP(B150,[2]Total!$A:$P,16,)</f>
        <v>#N/A</v>
      </c>
      <c r="Y150" s="59" t="e">
        <f>VLOOKUP(B150,[2]Total!$A:$Q,17,)</f>
        <v>#N/A</v>
      </c>
      <c r="Z150" s="59" t="e">
        <f>VLOOKUP(B150,[2]Total!$A:$R,18,)</f>
        <v>#N/A</v>
      </c>
      <c r="AA150" s="59" t="e">
        <f>VLOOKUP(B150,[2]Total!$A:$S,19,)</f>
        <v>#N/A</v>
      </c>
      <c r="AB150" s="59" t="e">
        <f>VLOOKUP(B150,[2]Total!$A:$T,20,)</f>
        <v>#N/A</v>
      </c>
    </row>
    <row r="151" spans="1:28" ht="51" hidden="1" x14ac:dyDescent="0.25">
      <c r="B151" s="53">
        <v>137</v>
      </c>
      <c r="C151" s="54" t="s">
        <v>389</v>
      </c>
      <c r="D151" s="60" t="s">
        <v>390</v>
      </c>
      <c r="E151" s="54" t="s">
        <v>375</v>
      </c>
      <c r="F151" s="40" t="e">
        <f t="shared" si="5"/>
        <v>#N/A</v>
      </c>
      <c r="G151" s="56">
        <v>0</v>
      </c>
      <c r="H151" s="57"/>
      <c r="I151" s="56">
        <v>0</v>
      </c>
      <c r="J151" s="58" t="e">
        <f t="shared" si="4"/>
        <v>#N/A</v>
      </c>
      <c r="K151" s="37">
        <v>0</v>
      </c>
      <c r="L151" s="59" t="e">
        <f>VLOOKUP(B151,[2]Total!$A:$D,4,)</f>
        <v>#N/A</v>
      </c>
      <c r="M151" s="59" t="e">
        <f>VLOOKUP(B151,[2]Total!$A:$E,5,)</f>
        <v>#N/A</v>
      </c>
      <c r="N151" s="59" t="e">
        <f>VLOOKUP(B151,[2]Total!$A:$F,6,)</f>
        <v>#N/A</v>
      </c>
      <c r="O151" s="59" t="e">
        <f>VLOOKUP(B151,[2]Total!$A:$G,7,)</f>
        <v>#N/A</v>
      </c>
      <c r="P151" s="59" t="e">
        <f>VLOOKUP(B151,[2]Total!$A:$H,8,)</f>
        <v>#N/A</v>
      </c>
      <c r="Q151" s="59" t="e">
        <f>VLOOKUP(B151,[2]Total!$A:$I,9,)</f>
        <v>#N/A</v>
      </c>
      <c r="R151" s="59" t="e">
        <f>VLOOKUP(B151,[2]Total!$A:$J,10,)</f>
        <v>#N/A</v>
      </c>
      <c r="S151" s="59" t="e">
        <f>VLOOKUP(B151,[2]Total!$A:$K,11,)</f>
        <v>#N/A</v>
      </c>
      <c r="T151" s="59" t="e">
        <f>VLOOKUP(B151,[2]Total!$A:$L,12,)</f>
        <v>#N/A</v>
      </c>
      <c r="U151" s="59" t="e">
        <f>VLOOKUP(B151,[2]Total!$A:$M,13,)</f>
        <v>#N/A</v>
      </c>
      <c r="V151" s="59" t="e">
        <f>VLOOKUP(B151,[2]Total!$A:$N,14,)</f>
        <v>#N/A</v>
      </c>
      <c r="W151" s="59" t="e">
        <f>VLOOKUP(B151,[2]Total!$A:$O,15,)</f>
        <v>#N/A</v>
      </c>
      <c r="X151" s="59" t="e">
        <f>VLOOKUP(B151,[2]Total!$A:$P,16,)</f>
        <v>#N/A</v>
      </c>
      <c r="Y151" s="59" t="e">
        <f>VLOOKUP(B151,[2]Total!$A:$Q,17,)</f>
        <v>#N/A</v>
      </c>
      <c r="Z151" s="59" t="e">
        <f>VLOOKUP(B151,[2]Total!$A:$R,18,)</f>
        <v>#N/A</v>
      </c>
      <c r="AA151" s="59" t="e">
        <f>VLOOKUP(B151,[2]Total!$A:$S,19,)</f>
        <v>#N/A</v>
      </c>
      <c r="AB151" s="59" t="e">
        <f>VLOOKUP(B151,[2]Total!$A:$T,20,)</f>
        <v>#N/A</v>
      </c>
    </row>
    <row r="152" spans="1:28" ht="25.5" hidden="1" x14ac:dyDescent="0.25">
      <c r="B152" s="53">
        <v>138</v>
      </c>
      <c r="C152" s="54" t="s">
        <v>391</v>
      </c>
      <c r="D152" s="60" t="s">
        <v>392</v>
      </c>
      <c r="E152" s="54" t="s">
        <v>375</v>
      </c>
      <c r="F152" s="40" t="e">
        <f t="shared" si="5"/>
        <v>#N/A</v>
      </c>
      <c r="G152" s="56">
        <v>0</v>
      </c>
      <c r="H152" s="57"/>
      <c r="I152" s="56">
        <v>0</v>
      </c>
      <c r="J152" s="58" t="e">
        <f t="shared" si="4"/>
        <v>#N/A</v>
      </c>
      <c r="K152" s="37">
        <v>0</v>
      </c>
      <c r="L152" s="59" t="e">
        <f>VLOOKUP(B152,[2]Total!$A:$D,4,)</f>
        <v>#N/A</v>
      </c>
      <c r="M152" s="59" t="e">
        <f>VLOOKUP(B152,[2]Total!$A:$E,5,)</f>
        <v>#N/A</v>
      </c>
      <c r="N152" s="59" t="e">
        <f>VLOOKUP(B152,[2]Total!$A:$F,6,)</f>
        <v>#N/A</v>
      </c>
      <c r="O152" s="59" t="e">
        <f>VLOOKUP(B152,[2]Total!$A:$G,7,)</f>
        <v>#N/A</v>
      </c>
      <c r="P152" s="59" t="e">
        <f>VLOOKUP(B152,[2]Total!$A:$H,8,)</f>
        <v>#N/A</v>
      </c>
      <c r="Q152" s="59" t="e">
        <f>VLOOKUP(B152,[2]Total!$A:$I,9,)</f>
        <v>#N/A</v>
      </c>
      <c r="R152" s="59" t="e">
        <f>VLOOKUP(B152,[2]Total!$A:$J,10,)</f>
        <v>#N/A</v>
      </c>
      <c r="S152" s="59" t="e">
        <f>VLOOKUP(B152,[2]Total!$A:$K,11,)</f>
        <v>#N/A</v>
      </c>
      <c r="T152" s="59" t="e">
        <f>VLOOKUP(B152,[2]Total!$A:$L,12,)</f>
        <v>#N/A</v>
      </c>
      <c r="U152" s="59" t="e">
        <f>VLOOKUP(B152,[2]Total!$A:$M,13,)</f>
        <v>#N/A</v>
      </c>
      <c r="V152" s="59" t="e">
        <f>VLOOKUP(B152,[2]Total!$A:$N,14,)</f>
        <v>#N/A</v>
      </c>
      <c r="W152" s="59" t="e">
        <f>VLOOKUP(B152,[2]Total!$A:$O,15,)</f>
        <v>#N/A</v>
      </c>
      <c r="X152" s="59" t="e">
        <f>VLOOKUP(B152,[2]Total!$A:$P,16,)</f>
        <v>#N/A</v>
      </c>
      <c r="Y152" s="59" t="e">
        <f>VLOOKUP(B152,[2]Total!$A:$Q,17,)</f>
        <v>#N/A</v>
      </c>
      <c r="Z152" s="59" t="e">
        <f>VLOOKUP(B152,[2]Total!$A:$R,18,)</f>
        <v>#N/A</v>
      </c>
      <c r="AA152" s="59" t="e">
        <f>VLOOKUP(B152,[2]Total!$A:$S,19,)</f>
        <v>#N/A</v>
      </c>
      <c r="AB152" s="59" t="e">
        <f>VLOOKUP(B152,[2]Total!$A:$T,20,)</f>
        <v>#N/A</v>
      </c>
    </row>
    <row r="153" spans="1:28" ht="38.25" hidden="1" x14ac:dyDescent="0.25">
      <c r="B153" s="53">
        <v>139</v>
      </c>
      <c r="C153" s="54" t="s">
        <v>393</v>
      </c>
      <c r="D153" s="55" t="s">
        <v>394</v>
      </c>
      <c r="E153" s="54" t="s">
        <v>395</v>
      </c>
      <c r="F153" s="40" t="e">
        <f t="shared" si="5"/>
        <v>#N/A</v>
      </c>
      <c r="G153" s="56">
        <v>0</v>
      </c>
      <c r="H153" s="57"/>
      <c r="I153" s="56">
        <v>0</v>
      </c>
      <c r="J153" s="58" t="e">
        <f t="shared" si="4"/>
        <v>#N/A</v>
      </c>
      <c r="K153" s="37">
        <v>0</v>
      </c>
      <c r="L153" s="59" t="e">
        <f>VLOOKUP(B153,[2]Total!$A:$D,4,)</f>
        <v>#N/A</v>
      </c>
      <c r="M153" s="59" t="e">
        <f>VLOOKUP(B153,[2]Total!$A:$E,5,)</f>
        <v>#N/A</v>
      </c>
      <c r="N153" s="59" t="e">
        <f>VLOOKUP(B153,[2]Total!$A:$F,6,)</f>
        <v>#N/A</v>
      </c>
      <c r="O153" s="59" t="e">
        <f>VLOOKUP(B153,[2]Total!$A:$G,7,)</f>
        <v>#N/A</v>
      </c>
      <c r="P153" s="59" t="e">
        <f>VLOOKUP(B153,[2]Total!$A:$H,8,)</f>
        <v>#N/A</v>
      </c>
      <c r="Q153" s="59" t="e">
        <f>VLOOKUP(B153,[2]Total!$A:$I,9,)</f>
        <v>#N/A</v>
      </c>
      <c r="R153" s="59" t="e">
        <f>VLOOKUP(B153,[2]Total!$A:$J,10,)</f>
        <v>#N/A</v>
      </c>
      <c r="S153" s="59" t="e">
        <f>VLOOKUP(B153,[2]Total!$A:$K,11,)</f>
        <v>#N/A</v>
      </c>
      <c r="T153" s="59" t="e">
        <f>VLOOKUP(B153,[2]Total!$A:$L,12,)</f>
        <v>#N/A</v>
      </c>
      <c r="U153" s="59" t="e">
        <f>VLOOKUP(B153,[2]Total!$A:$M,13,)</f>
        <v>#N/A</v>
      </c>
      <c r="V153" s="59" t="e">
        <f>VLOOKUP(B153,[2]Total!$A:$N,14,)</f>
        <v>#N/A</v>
      </c>
      <c r="W153" s="59" t="e">
        <f>VLOOKUP(B153,[2]Total!$A:$O,15,)</f>
        <v>#N/A</v>
      </c>
      <c r="X153" s="59" t="e">
        <f>VLOOKUP(B153,[2]Total!$A:$P,16,)</f>
        <v>#N/A</v>
      </c>
      <c r="Y153" s="59" t="e">
        <f>VLOOKUP(B153,[2]Total!$A:$Q,17,)</f>
        <v>#N/A</v>
      </c>
      <c r="Z153" s="59" t="e">
        <f>VLOOKUP(B153,[2]Total!$A:$R,18,)</f>
        <v>#N/A</v>
      </c>
      <c r="AA153" s="59" t="e">
        <f>VLOOKUP(B153,[2]Total!$A:$S,19,)</f>
        <v>#N/A</v>
      </c>
      <c r="AB153" s="59" t="e">
        <f>VLOOKUP(B153,[2]Total!$A:$T,20,)</f>
        <v>#N/A</v>
      </c>
    </row>
    <row r="154" spans="1:28" ht="51" hidden="1" x14ac:dyDescent="0.25">
      <c r="B154" s="53">
        <v>140</v>
      </c>
      <c r="C154" s="54" t="s">
        <v>396</v>
      </c>
      <c r="D154" s="55" t="s">
        <v>397</v>
      </c>
      <c r="E154" s="54" t="s">
        <v>395</v>
      </c>
      <c r="F154" s="40" t="e">
        <f t="shared" si="5"/>
        <v>#N/A</v>
      </c>
      <c r="G154" s="56">
        <v>0</v>
      </c>
      <c r="H154" s="57"/>
      <c r="I154" s="56">
        <v>0</v>
      </c>
      <c r="J154" s="58" t="e">
        <f t="shared" si="4"/>
        <v>#N/A</v>
      </c>
      <c r="K154" s="37">
        <v>0</v>
      </c>
      <c r="L154" s="59" t="e">
        <f>VLOOKUP(B154,[2]Total!$A:$D,4,)</f>
        <v>#N/A</v>
      </c>
      <c r="M154" s="59" t="e">
        <f>VLOOKUP(B154,[2]Total!$A:$E,5,)</f>
        <v>#N/A</v>
      </c>
      <c r="N154" s="59" t="e">
        <f>VLOOKUP(B154,[2]Total!$A:$F,6,)</f>
        <v>#N/A</v>
      </c>
      <c r="O154" s="59" t="e">
        <f>VLOOKUP(B154,[2]Total!$A:$G,7,)</f>
        <v>#N/A</v>
      </c>
      <c r="P154" s="59" t="e">
        <f>VLOOKUP(B154,[2]Total!$A:$H,8,)</f>
        <v>#N/A</v>
      </c>
      <c r="Q154" s="59" t="e">
        <f>VLOOKUP(B154,[2]Total!$A:$I,9,)</f>
        <v>#N/A</v>
      </c>
      <c r="R154" s="59" t="e">
        <f>VLOOKUP(B154,[2]Total!$A:$J,10,)</f>
        <v>#N/A</v>
      </c>
      <c r="S154" s="59" t="e">
        <f>VLOOKUP(B154,[2]Total!$A:$K,11,)</f>
        <v>#N/A</v>
      </c>
      <c r="T154" s="59" t="e">
        <f>VLOOKUP(B154,[2]Total!$A:$L,12,)</f>
        <v>#N/A</v>
      </c>
      <c r="U154" s="59" t="e">
        <f>VLOOKUP(B154,[2]Total!$A:$M,13,)</f>
        <v>#N/A</v>
      </c>
      <c r="V154" s="59" t="e">
        <f>VLOOKUP(B154,[2]Total!$A:$N,14,)</f>
        <v>#N/A</v>
      </c>
      <c r="W154" s="59" t="e">
        <f>VLOOKUP(B154,[2]Total!$A:$O,15,)</f>
        <v>#N/A</v>
      </c>
      <c r="X154" s="59" t="e">
        <f>VLOOKUP(B154,[2]Total!$A:$P,16,)</f>
        <v>#N/A</v>
      </c>
      <c r="Y154" s="59" t="e">
        <f>VLOOKUP(B154,[2]Total!$A:$Q,17,)</f>
        <v>#N/A</v>
      </c>
      <c r="Z154" s="59" t="e">
        <f>VLOOKUP(B154,[2]Total!$A:$R,18,)</f>
        <v>#N/A</v>
      </c>
      <c r="AA154" s="59" t="e">
        <f>VLOOKUP(B154,[2]Total!$A:$S,19,)</f>
        <v>#N/A</v>
      </c>
      <c r="AB154" s="59" t="e">
        <f>VLOOKUP(B154,[2]Total!$A:$T,20,)</f>
        <v>#N/A</v>
      </c>
    </row>
    <row r="155" spans="1:28" ht="38.25" hidden="1" x14ac:dyDescent="0.25">
      <c r="B155" s="53">
        <v>141</v>
      </c>
      <c r="C155" s="54" t="s">
        <v>398</v>
      </c>
      <c r="D155" s="55" t="s">
        <v>399</v>
      </c>
      <c r="E155" s="54" t="s">
        <v>400</v>
      </c>
      <c r="F155" s="40" t="e">
        <f t="shared" si="5"/>
        <v>#N/A</v>
      </c>
      <c r="G155" s="56">
        <v>0</v>
      </c>
      <c r="H155" s="57"/>
      <c r="I155" s="56">
        <v>0</v>
      </c>
      <c r="J155" s="58" t="e">
        <f t="shared" si="4"/>
        <v>#N/A</v>
      </c>
      <c r="K155" s="37">
        <v>0</v>
      </c>
      <c r="L155" s="59" t="e">
        <f>VLOOKUP(B155,[2]Total!$A:$D,4,)</f>
        <v>#N/A</v>
      </c>
      <c r="M155" s="59" t="e">
        <f>VLOOKUP(B155,[2]Total!$A:$E,5,)</f>
        <v>#N/A</v>
      </c>
      <c r="N155" s="59" t="e">
        <f>VLOOKUP(B155,[2]Total!$A:$F,6,)</f>
        <v>#N/A</v>
      </c>
      <c r="O155" s="59" t="e">
        <f>VLOOKUP(B155,[2]Total!$A:$G,7,)</f>
        <v>#N/A</v>
      </c>
      <c r="P155" s="59" t="e">
        <f>VLOOKUP(B155,[2]Total!$A:$H,8,)</f>
        <v>#N/A</v>
      </c>
      <c r="Q155" s="59" t="e">
        <f>VLOOKUP(B155,[2]Total!$A:$I,9,)</f>
        <v>#N/A</v>
      </c>
      <c r="R155" s="59" t="e">
        <f>VLOOKUP(B155,[2]Total!$A:$J,10,)</f>
        <v>#N/A</v>
      </c>
      <c r="S155" s="59" t="e">
        <f>VLOOKUP(B155,[2]Total!$A:$K,11,)</f>
        <v>#N/A</v>
      </c>
      <c r="T155" s="59" t="e">
        <f>VLOOKUP(B155,[2]Total!$A:$L,12,)</f>
        <v>#N/A</v>
      </c>
      <c r="U155" s="59" t="e">
        <f>VLOOKUP(B155,[2]Total!$A:$M,13,)</f>
        <v>#N/A</v>
      </c>
      <c r="V155" s="59" t="e">
        <f>VLOOKUP(B155,[2]Total!$A:$N,14,)</f>
        <v>#N/A</v>
      </c>
      <c r="W155" s="59" t="e">
        <f>VLOOKUP(B155,[2]Total!$A:$O,15,)</f>
        <v>#N/A</v>
      </c>
      <c r="X155" s="59" t="e">
        <f>VLOOKUP(B155,[2]Total!$A:$P,16,)</f>
        <v>#N/A</v>
      </c>
      <c r="Y155" s="59" t="e">
        <f>VLOOKUP(B155,[2]Total!$A:$Q,17,)</f>
        <v>#N/A</v>
      </c>
      <c r="Z155" s="59" t="e">
        <f>VLOOKUP(B155,[2]Total!$A:$R,18,)</f>
        <v>#N/A</v>
      </c>
      <c r="AA155" s="59" t="e">
        <f>VLOOKUP(B155,[2]Total!$A:$S,19,)</f>
        <v>#N/A</v>
      </c>
      <c r="AB155" s="59" t="e">
        <f>VLOOKUP(B155,[2]Total!$A:$T,20,)</f>
        <v>#N/A</v>
      </c>
    </row>
    <row r="156" spans="1:28" ht="38.25" x14ac:dyDescent="0.25">
      <c r="A156" s="38">
        <v>26</v>
      </c>
      <c r="B156" s="53">
        <v>142</v>
      </c>
      <c r="C156" s="54" t="s">
        <v>401</v>
      </c>
      <c r="D156" s="55" t="s">
        <v>402</v>
      </c>
      <c r="E156" s="54" t="s">
        <v>400</v>
      </c>
      <c r="F156" s="40">
        <f t="shared" si="5"/>
        <v>27</v>
      </c>
      <c r="G156" s="56">
        <v>13599</v>
      </c>
      <c r="H156" s="57">
        <v>0.56083167879911999</v>
      </c>
      <c r="I156" s="56">
        <v>6221.09</v>
      </c>
      <c r="J156" s="58">
        <f t="shared" si="4"/>
        <v>167969.43</v>
      </c>
      <c r="K156" s="37">
        <v>0</v>
      </c>
      <c r="L156" s="59">
        <f>VLOOKUP(B156,[2]Total!$A:$D,4,)</f>
        <v>4</v>
      </c>
      <c r="M156" s="59">
        <f>VLOOKUP(B156,[2]Total!$A:$E,5,)</f>
        <v>5</v>
      </c>
      <c r="N156" s="59">
        <f>VLOOKUP(B156,[2]Total!$A:$F,6,)</f>
        <v>2</v>
      </c>
      <c r="O156" s="59">
        <f>VLOOKUP(B156,[2]Total!$A:$G,7,)</f>
        <v>2</v>
      </c>
      <c r="P156" s="59">
        <f>VLOOKUP(B156,[2]Total!$A:$H,8,)</f>
        <v>2</v>
      </c>
      <c r="Q156" s="59">
        <f>VLOOKUP(B156,[2]Total!$A:$I,9,)</f>
        <v>1</v>
      </c>
      <c r="R156" s="59">
        <f>VLOOKUP(B156,[2]Total!$A:$J,10,)</f>
        <v>1</v>
      </c>
      <c r="S156" s="59">
        <f>VLOOKUP(B156,[2]Total!$A:$K,11,)</f>
        <v>1</v>
      </c>
      <c r="T156" s="59">
        <f>VLOOKUP(B156,[2]Total!$A:$L,12,)</f>
        <v>1</v>
      </c>
      <c r="U156" s="59">
        <f>VLOOKUP(B156,[2]Total!$A:$M,13,)</f>
        <v>1</v>
      </c>
      <c r="V156" s="59">
        <f>VLOOKUP(B156,[2]Total!$A:$N,14,)</f>
        <v>1</v>
      </c>
      <c r="W156" s="59">
        <f>VLOOKUP(B156,[2]Total!$A:$O,15,)</f>
        <v>1</v>
      </c>
      <c r="X156" s="59">
        <f>VLOOKUP(B156,[2]Total!$A:$P,16,)</f>
        <v>1</v>
      </c>
      <c r="Y156" s="59">
        <f>VLOOKUP(B156,[2]Total!$A:$Q,17,)</f>
        <v>1</v>
      </c>
      <c r="Z156" s="59">
        <f>VLOOKUP(B156,[2]Total!$A:$R,18,)</f>
        <v>1</v>
      </c>
      <c r="AA156" s="59">
        <f>VLOOKUP(B156,[2]Total!$A:$S,19,)</f>
        <v>1</v>
      </c>
      <c r="AB156" s="59">
        <f>VLOOKUP(B156,[2]Total!$A:$T,20,)</f>
        <v>1</v>
      </c>
    </row>
    <row r="157" spans="1:28" ht="38.25" hidden="1" x14ac:dyDescent="0.25">
      <c r="B157" s="53">
        <v>143</v>
      </c>
      <c r="C157" s="54" t="s">
        <v>403</v>
      </c>
      <c r="D157" s="60" t="s">
        <v>404</v>
      </c>
      <c r="E157" s="54" t="s">
        <v>400</v>
      </c>
      <c r="F157" s="40" t="e">
        <f t="shared" si="5"/>
        <v>#N/A</v>
      </c>
      <c r="G157" s="56">
        <v>0</v>
      </c>
      <c r="H157" s="57"/>
      <c r="I157" s="56">
        <v>0</v>
      </c>
      <c r="J157" s="58" t="e">
        <f t="shared" si="4"/>
        <v>#N/A</v>
      </c>
      <c r="K157" s="37">
        <v>0</v>
      </c>
      <c r="L157" s="59" t="e">
        <f>VLOOKUP(B157,[2]Total!$A:$D,4,)</f>
        <v>#N/A</v>
      </c>
      <c r="M157" s="59" t="e">
        <f>VLOOKUP(B157,[2]Total!$A:$E,5,)</f>
        <v>#N/A</v>
      </c>
      <c r="N157" s="59" t="e">
        <f>VLOOKUP(B157,[2]Total!$A:$F,6,)</f>
        <v>#N/A</v>
      </c>
      <c r="O157" s="59" t="e">
        <f>VLOOKUP(B157,[2]Total!$A:$G,7,)</f>
        <v>#N/A</v>
      </c>
      <c r="P157" s="59" t="e">
        <f>VLOOKUP(B157,[2]Total!$A:$H,8,)</f>
        <v>#N/A</v>
      </c>
      <c r="Q157" s="59" t="e">
        <f>VLOOKUP(B157,[2]Total!$A:$I,9,)</f>
        <v>#N/A</v>
      </c>
      <c r="R157" s="59" t="e">
        <f>VLOOKUP(B157,[2]Total!$A:$J,10,)</f>
        <v>#N/A</v>
      </c>
      <c r="S157" s="59" t="e">
        <f>VLOOKUP(B157,[2]Total!$A:$K,11,)</f>
        <v>#N/A</v>
      </c>
      <c r="T157" s="59" t="e">
        <f>VLOOKUP(B157,[2]Total!$A:$L,12,)</f>
        <v>#N/A</v>
      </c>
      <c r="U157" s="59" t="e">
        <f>VLOOKUP(B157,[2]Total!$A:$M,13,)</f>
        <v>#N/A</v>
      </c>
      <c r="V157" s="59" t="e">
        <f>VLOOKUP(B157,[2]Total!$A:$N,14,)</f>
        <v>#N/A</v>
      </c>
      <c r="W157" s="59" t="e">
        <f>VLOOKUP(B157,[2]Total!$A:$O,15,)</f>
        <v>#N/A</v>
      </c>
      <c r="X157" s="59" t="e">
        <f>VLOOKUP(B157,[2]Total!$A:$P,16,)</f>
        <v>#N/A</v>
      </c>
      <c r="Y157" s="59" t="e">
        <f>VLOOKUP(B157,[2]Total!$A:$Q,17,)</f>
        <v>#N/A</v>
      </c>
      <c r="Z157" s="59" t="e">
        <f>VLOOKUP(B157,[2]Total!$A:$R,18,)</f>
        <v>#N/A</v>
      </c>
      <c r="AA157" s="59" t="e">
        <f>VLOOKUP(B157,[2]Total!$A:$S,19,)</f>
        <v>#N/A</v>
      </c>
      <c r="AB157" s="59" t="e">
        <f>VLOOKUP(B157,[2]Total!$A:$T,20,)</f>
        <v>#N/A</v>
      </c>
    </row>
    <row r="158" spans="1:28" ht="38.25" hidden="1" x14ac:dyDescent="0.25">
      <c r="B158" s="53">
        <v>144</v>
      </c>
      <c r="C158" s="54" t="s">
        <v>405</v>
      </c>
      <c r="D158" s="55" t="s">
        <v>406</v>
      </c>
      <c r="E158" s="54" t="s">
        <v>400</v>
      </c>
      <c r="F158" s="40" t="e">
        <f t="shared" si="5"/>
        <v>#N/A</v>
      </c>
      <c r="G158" s="56">
        <v>0</v>
      </c>
      <c r="H158" s="57"/>
      <c r="I158" s="56">
        <v>0</v>
      </c>
      <c r="J158" s="58" t="e">
        <f t="shared" si="4"/>
        <v>#N/A</v>
      </c>
      <c r="K158" s="37">
        <v>0</v>
      </c>
      <c r="L158" s="59" t="e">
        <f>VLOOKUP(B158,[2]Total!$A:$D,4,)</f>
        <v>#N/A</v>
      </c>
      <c r="M158" s="59" t="e">
        <f>VLOOKUP(B158,[2]Total!$A:$E,5,)</f>
        <v>#N/A</v>
      </c>
      <c r="N158" s="59" t="e">
        <f>VLOOKUP(B158,[2]Total!$A:$F,6,)</f>
        <v>#N/A</v>
      </c>
      <c r="O158" s="59" t="e">
        <f>VLOOKUP(B158,[2]Total!$A:$G,7,)</f>
        <v>#N/A</v>
      </c>
      <c r="P158" s="59" t="e">
        <f>VLOOKUP(B158,[2]Total!$A:$H,8,)</f>
        <v>#N/A</v>
      </c>
      <c r="Q158" s="59" t="e">
        <f>VLOOKUP(B158,[2]Total!$A:$I,9,)</f>
        <v>#N/A</v>
      </c>
      <c r="R158" s="59" t="e">
        <f>VLOOKUP(B158,[2]Total!$A:$J,10,)</f>
        <v>#N/A</v>
      </c>
      <c r="S158" s="59" t="e">
        <f>VLOOKUP(B158,[2]Total!$A:$K,11,)</f>
        <v>#N/A</v>
      </c>
      <c r="T158" s="59" t="e">
        <f>VLOOKUP(B158,[2]Total!$A:$L,12,)</f>
        <v>#N/A</v>
      </c>
      <c r="U158" s="59" t="e">
        <f>VLOOKUP(B158,[2]Total!$A:$M,13,)</f>
        <v>#N/A</v>
      </c>
      <c r="V158" s="59" t="e">
        <f>VLOOKUP(B158,[2]Total!$A:$N,14,)</f>
        <v>#N/A</v>
      </c>
      <c r="W158" s="59" t="e">
        <f>VLOOKUP(B158,[2]Total!$A:$O,15,)</f>
        <v>#N/A</v>
      </c>
      <c r="X158" s="59" t="e">
        <f>VLOOKUP(B158,[2]Total!$A:$P,16,)</f>
        <v>#N/A</v>
      </c>
      <c r="Y158" s="59" t="e">
        <f>VLOOKUP(B158,[2]Total!$A:$Q,17,)</f>
        <v>#N/A</v>
      </c>
      <c r="Z158" s="59" t="e">
        <f>VLOOKUP(B158,[2]Total!$A:$R,18,)</f>
        <v>#N/A</v>
      </c>
      <c r="AA158" s="59" t="e">
        <f>VLOOKUP(B158,[2]Total!$A:$S,19,)</f>
        <v>#N/A</v>
      </c>
      <c r="AB158" s="59" t="e">
        <f>VLOOKUP(B158,[2]Total!$A:$T,20,)</f>
        <v>#N/A</v>
      </c>
    </row>
    <row r="159" spans="1:28" ht="38.25" hidden="1" x14ac:dyDescent="0.25">
      <c r="B159" s="53">
        <v>145</v>
      </c>
      <c r="C159" s="54" t="s">
        <v>407</v>
      </c>
      <c r="D159" s="60" t="s">
        <v>408</v>
      </c>
      <c r="E159" s="54" t="s">
        <v>400</v>
      </c>
      <c r="F159" s="40" t="e">
        <f t="shared" si="5"/>
        <v>#N/A</v>
      </c>
      <c r="G159" s="56">
        <v>0</v>
      </c>
      <c r="H159" s="57"/>
      <c r="I159" s="56">
        <v>0</v>
      </c>
      <c r="J159" s="58" t="e">
        <f t="shared" si="4"/>
        <v>#N/A</v>
      </c>
      <c r="K159" s="37">
        <v>0</v>
      </c>
      <c r="L159" s="59" t="e">
        <f>VLOOKUP(B159,[2]Total!$A:$D,4,)</f>
        <v>#N/A</v>
      </c>
      <c r="M159" s="59" t="e">
        <f>VLOOKUP(B159,[2]Total!$A:$E,5,)</f>
        <v>#N/A</v>
      </c>
      <c r="N159" s="59" t="e">
        <f>VLOOKUP(B159,[2]Total!$A:$F,6,)</f>
        <v>#N/A</v>
      </c>
      <c r="O159" s="59" t="e">
        <f>VLOOKUP(B159,[2]Total!$A:$G,7,)</f>
        <v>#N/A</v>
      </c>
      <c r="P159" s="59" t="e">
        <f>VLOOKUP(B159,[2]Total!$A:$H,8,)</f>
        <v>#N/A</v>
      </c>
      <c r="Q159" s="59" t="e">
        <f>VLOOKUP(B159,[2]Total!$A:$I,9,)</f>
        <v>#N/A</v>
      </c>
      <c r="R159" s="59" t="e">
        <f>VLOOKUP(B159,[2]Total!$A:$J,10,)</f>
        <v>#N/A</v>
      </c>
      <c r="S159" s="59" t="e">
        <f>VLOOKUP(B159,[2]Total!$A:$K,11,)</f>
        <v>#N/A</v>
      </c>
      <c r="T159" s="59" t="e">
        <f>VLOOKUP(B159,[2]Total!$A:$L,12,)</f>
        <v>#N/A</v>
      </c>
      <c r="U159" s="59" t="e">
        <f>VLOOKUP(B159,[2]Total!$A:$M,13,)</f>
        <v>#N/A</v>
      </c>
      <c r="V159" s="59" t="e">
        <f>VLOOKUP(B159,[2]Total!$A:$N,14,)</f>
        <v>#N/A</v>
      </c>
      <c r="W159" s="59" t="e">
        <f>VLOOKUP(B159,[2]Total!$A:$O,15,)</f>
        <v>#N/A</v>
      </c>
      <c r="X159" s="59" t="e">
        <f>VLOOKUP(B159,[2]Total!$A:$P,16,)</f>
        <v>#N/A</v>
      </c>
      <c r="Y159" s="59" t="e">
        <f>VLOOKUP(B159,[2]Total!$A:$Q,17,)</f>
        <v>#N/A</v>
      </c>
      <c r="Z159" s="59" t="e">
        <f>VLOOKUP(B159,[2]Total!$A:$R,18,)</f>
        <v>#N/A</v>
      </c>
      <c r="AA159" s="59" t="e">
        <f>VLOOKUP(B159,[2]Total!$A:$S,19,)</f>
        <v>#N/A</v>
      </c>
      <c r="AB159" s="59" t="e">
        <f>VLOOKUP(B159,[2]Total!$A:$T,20,)</f>
        <v>#N/A</v>
      </c>
    </row>
    <row r="160" spans="1:28" ht="38.25" hidden="1" x14ac:dyDescent="0.25">
      <c r="B160" s="53">
        <v>146</v>
      </c>
      <c r="C160" s="54" t="s">
        <v>409</v>
      </c>
      <c r="D160" s="60" t="s">
        <v>410</v>
      </c>
      <c r="E160" s="54" t="s">
        <v>400</v>
      </c>
      <c r="F160" s="40" t="e">
        <f t="shared" si="5"/>
        <v>#N/A</v>
      </c>
      <c r="G160" s="56">
        <v>0</v>
      </c>
      <c r="H160" s="57"/>
      <c r="I160" s="56">
        <v>0</v>
      </c>
      <c r="J160" s="58" t="e">
        <f t="shared" si="4"/>
        <v>#N/A</v>
      </c>
      <c r="K160" s="37">
        <v>0</v>
      </c>
      <c r="L160" s="59" t="e">
        <f>VLOOKUP(B160,[2]Total!$A:$D,4,)</f>
        <v>#N/A</v>
      </c>
      <c r="M160" s="59" t="e">
        <f>VLOOKUP(B160,[2]Total!$A:$E,5,)</f>
        <v>#N/A</v>
      </c>
      <c r="N160" s="59" t="e">
        <f>VLOOKUP(B160,[2]Total!$A:$F,6,)</f>
        <v>#N/A</v>
      </c>
      <c r="O160" s="59" t="e">
        <f>VLOOKUP(B160,[2]Total!$A:$G,7,)</f>
        <v>#N/A</v>
      </c>
      <c r="P160" s="59" t="e">
        <f>VLOOKUP(B160,[2]Total!$A:$H,8,)</f>
        <v>#N/A</v>
      </c>
      <c r="Q160" s="59" t="e">
        <f>VLOOKUP(B160,[2]Total!$A:$I,9,)</f>
        <v>#N/A</v>
      </c>
      <c r="R160" s="59" t="e">
        <f>VLOOKUP(B160,[2]Total!$A:$J,10,)</f>
        <v>#N/A</v>
      </c>
      <c r="S160" s="59" t="e">
        <f>VLOOKUP(B160,[2]Total!$A:$K,11,)</f>
        <v>#N/A</v>
      </c>
      <c r="T160" s="59" t="e">
        <f>VLOOKUP(B160,[2]Total!$A:$L,12,)</f>
        <v>#N/A</v>
      </c>
      <c r="U160" s="59" t="e">
        <f>VLOOKUP(B160,[2]Total!$A:$M,13,)</f>
        <v>#N/A</v>
      </c>
      <c r="V160" s="59" t="e">
        <f>VLOOKUP(B160,[2]Total!$A:$N,14,)</f>
        <v>#N/A</v>
      </c>
      <c r="W160" s="59" t="e">
        <f>VLOOKUP(B160,[2]Total!$A:$O,15,)</f>
        <v>#N/A</v>
      </c>
      <c r="X160" s="59" t="e">
        <f>VLOOKUP(B160,[2]Total!$A:$P,16,)</f>
        <v>#N/A</v>
      </c>
      <c r="Y160" s="59" t="e">
        <f>VLOOKUP(B160,[2]Total!$A:$Q,17,)</f>
        <v>#N/A</v>
      </c>
      <c r="Z160" s="59" t="e">
        <f>VLOOKUP(B160,[2]Total!$A:$R,18,)</f>
        <v>#N/A</v>
      </c>
      <c r="AA160" s="59" t="e">
        <f>VLOOKUP(B160,[2]Total!$A:$S,19,)</f>
        <v>#N/A</v>
      </c>
      <c r="AB160" s="59" t="e">
        <f>VLOOKUP(B160,[2]Total!$A:$T,20,)</f>
        <v>#N/A</v>
      </c>
    </row>
    <row r="161" spans="2:28" ht="38.25" hidden="1" x14ac:dyDescent="0.25">
      <c r="B161" s="53">
        <v>147</v>
      </c>
      <c r="C161" s="54" t="s">
        <v>411</v>
      </c>
      <c r="D161" s="55" t="s">
        <v>412</v>
      </c>
      <c r="E161" s="54" t="s">
        <v>400</v>
      </c>
      <c r="F161" s="40" t="e">
        <f t="shared" si="5"/>
        <v>#N/A</v>
      </c>
      <c r="G161" s="56">
        <v>0</v>
      </c>
      <c r="H161" s="57"/>
      <c r="I161" s="56">
        <v>0</v>
      </c>
      <c r="J161" s="58" t="e">
        <f t="shared" si="4"/>
        <v>#N/A</v>
      </c>
      <c r="K161" s="37">
        <v>0</v>
      </c>
      <c r="L161" s="59" t="e">
        <f>VLOOKUP(B161,[2]Total!$A:$D,4,)</f>
        <v>#N/A</v>
      </c>
      <c r="M161" s="59" t="e">
        <f>VLOOKUP(B161,[2]Total!$A:$E,5,)</f>
        <v>#N/A</v>
      </c>
      <c r="N161" s="59" t="e">
        <f>VLOOKUP(B161,[2]Total!$A:$F,6,)</f>
        <v>#N/A</v>
      </c>
      <c r="O161" s="59" t="e">
        <f>VLOOKUP(B161,[2]Total!$A:$G,7,)</f>
        <v>#N/A</v>
      </c>
      <c r="P161" s="59" t="e">
        <f>VLOOKUP(B161,[2]Total!$A:$H,8,)</f>
        <v>#N/A</v>
      </c>
      <c r="Q161" s="59" t="e">
        <f>VLOOKUP(B161,[2]Total!$A:$I,9,)</f>
        <v>#N/A</v>
      </c>
      <c r="R161" s="59" t="e">
        <f>VLOOKUP(B161,[2]Total!$A:$J,10,)</f>
        <v>#N/A</v>
      </c>
      <c r="S161" s="59" t="e">
        <f>VLOOKUP(B161,[2]Total!$A:$K,11,)</f>
        <v>#N/A</v>
      </c>
      <c r="T161" s="59" t="e">
        <f>VLOOKUP(B161,[2]Total!$A:$L,12,)</f>
        <v>#N/A</v>
      </c>
      <c r="U161" s="59" t="e">
        <f>VLOOKUP(B161,[2]Total!$A:$M,13,)</f>
        <v>#N/A</v>
      </c>
      <c r="V161" s="59" t="e">
        <f>VLOOKUP(B161,[2]Total!$A:$N,14,)</f>
        <v>#N/A</v>
      </c>
      <c r="W161" s="59" t="e">
        <f>VLOOKUP(B161,[2]Total!$A:$O,15,)</f>
        <v>#N/A</v>
      </c>
      <c r="X161" s="59" t="e">
        <f>VLOOKUP(B161,[2]Total!$A:$P,16,)</f>
        <v>#N/A</v>
      </c>
      <c r="Y161" s="59" t="e">
        <f>VLOOKUP(B161,[2]Total!$A:$Q,17,)</f>
        <v>#N/A</v>
      </c>
      <c r="Z161" s="59" t="e">
        <f>VLOOKUP(B161,[2]Total!$A:$R,18,)</f>
        <v>#N/A</v>
      </c>
      <c r="AA161" s="59" t="e">
        <f>VLOOKUP(B161,[2]Total!$A:$S,19,)</f>
        <v>#N/A</v>
      </c>
      <c r="AB161" s="59" t="e">
        <f>VLOOKUP(B161,[2]Total!$A:$T,20,)</f>
        <v>#N/A</v>
      </c>
    </row>
    <row r="162" spans="2:28" ht="51" hidden="1" x14ac:dyDescent="0.25">
      <c r="B162" s="53">
        <v>148</v>
      </c>
      <c r="C162" s="54" t="s">
        <v>413</v>
      </c>
      <c r="D162" s="55" t="s">
        <v>414</v>
      </c>
      <c r="E162" s="54" t="s">
        <v>400</v>
      </c>
      <c r="F162" s="40" t="e">
        <f t="shared" si="5"/>
        <v>#N/A</v>
      </c>
      <c r="G162" s="56">
        <v>0</v>
      </c>
      <c r="H162" s="57"/>
      <c r="I162" s="56">
        <v>0</v>
      </c>
      <c r="J162" s="58" t="e">
        <f t="shared" si="4"/>
        <v>#N/A</v>
      </c>
      <c r="K162" s="37">
        <v>0</v>
      </c>
      <c r="L162" s="59" t="e">
        <f>VLOOKUP(B162,[2]Total!$A:$D,4,)</f>
        <v>#N/A</v>
      </c>
      <c r="M162" s="59" t="e">
        <f>VLOOKUP(B162,[2]Total!$A:$E,5,)</f>
        <v>#N/A</v>
      </c>
      <c r="N162" s="59" t="e">
        <f>VLOOKUP(B162,[2]Total!$A:$F,6,)</f>
        <v>#N/A</v>
      </c>
      <c r="O162" s="59" t="e">
        <f>VLOOKUP(B162,[2]Total!$A:$G,7,)</f>
        <v>#N/A</v>
      </c>
      <c r="P162" s="59" t="e">
        <f>VLOOKUP(B162,[2]Total!$A:$H,8,)</f>
        <v>#N/A</v>
      </c>
      <c r="Q162" s="59" t="e">
        <f>VLOOKUP(B162,[2]Total!$A:$I,9,)</f>
        <v>#N/A</v>
      </c>
      <c r="R162" s="59" t="e">
        <f>VLOOKUP(B162,[2]Total!$A:$J,10,)</f>
        <v>#N/A</v>
      </c>
      <c r="S162" s="59" t="e">
        <f>VLOOKUP(B162,[2]Total!$A:$K,11,)</f>
        <v>#N/A</v>
      </c>
      <c r="T162" s="59" t="e">
        <f>VLOOKUP(B162,[2]Total!$A:$L,12,)</f>
        <v>#N/A</v>
      </c>
      <c r="U162" s="59" t="e">
        <f>VLOOKUP(B162,[2]Total!$A:$M,13,)</f>
        <v>#N/A</v>
      </c>
      <c r="V162" s="59" t="e">
        <f>VLOOKUP(B162,[2]Total!$A:$N,14,)</f>
        <v>#N/A</v>
      </c>
      <c r="W162" s="59" t="e">
        <f>VLOOKUP(B162,[2]Total!$A:$O,15,)</f>
        <v>#N/A</v>
      </c>
      <c r="X162" s="59" t="e">
        <f>VLOOKUP(B162,[2]Total!$A:$P,16,)</f>
        <v>#N/A</v>
      </c>
      <c r="Y162" s="59" t="e">
        <f>VLOOKUP(B162,[2]Total!$A:$Q,17,)</f>
        <v>#N/A</v>
      </c>
      <c r="Z162" s="59" t="e">
        <f>VLOOKUP(B162,[2]Total!$A:$R,18,)</f>
        <v>#N/A</v>
      </c>
      <c r="AA162" s="59" t="e">
        <f>VLOOKUP(B162,[2]Total!$A:$S,19,)</f>
        <v>#N/A</v>
      </c>
      <c r="AB162" s="59" t="e">
        <f>VLOOKUP(B162,[2]Total!$A:$T,20,)</f>
        <v>#N/A</v>
      </c>
    </row>
    <row r="163" spans="2:28" ht="51" hidden="1" x14ac:dyDescent="0.25">
      <c r="B163" s="53">
        <v>149</v>
      </c>
      <c r="C163" s="54" t="s">
        <v>415</v>
      </c>
      <c r="D163" s="55" t="s">
        <v>416</v>
      </c>
      <c r="E163" s="54" t="s">
        <v>400</v>
      </c>
      <c r="F163" s="40" t="e">
        <f t="shared" si="5"/>
        <v>#N/A</v>
      </c>
      <c r="G163" s="56">
        <v>0</v>
      </c>
      <c r="H163" s="57"/>
      <c r="I163" s="56">
        <v>0</v>
      </c>
      <c r="J163" s="58" t="e">
        <f t="shared" si="4"/>
        <v>#N/A</v>
      </c>
      <c r="K163" s="37">
        <v>0</v>
      </c>
      <c r="L163" s="59" t="e">
        <f>VLOOKUP(B163,[2]Total!$A:$D,4,)</f>
        <v>#N/A</v>
      </c>
      <c r="M163" s="59" t="e">
        <f>VLOOKUP(B163,[2]Total!$A:$E,5,)</f>
        <v>#N/A</v>
      </c>
      <c r="N163" s="59" t="e">
        <f>VLOOKUP(B163,[2]Total!$A:$F,6,)</f>
        <v>#N/A</v>
      </c>
      <c r="O163" s="59" t="e">
        <f>VLOOKUP(B163,[2]Total!$A:$G,7,)</f>
        <v>#N/A</v>
      </c>
      <c r="P163" s="59" t="e">
        <f>VLOOKUP(B163,[2]Total!$A:$H,8,)</f>
        <v>#N/A</v>
      </c>
      <c r="Q163" s="59" t="e">
        <f>VLOOKUP(B163,[2]Total!$A:$I,9,)</f>
        <v>#N/A</v>
      </c>
      <c r="R163" s="59" t="e">
        <f>VLOOKUP(B163,[2]Total!$A:$J,10,)</f>
        <v>#N/A</v>
      </c>
      <c r="S163" s="59" t="e">
        <f>VLOOKUP(B163,[2]Total!$A:$K,11,)</f>
        <v>#N/A</v>
      </c>
      <c r="T163" s="59" t="e">
        <f>VLOOKUP(B163,[2]Total!$A:$L,12,)</f>
        <v>#N/A</v>
      </c>
      <c r="U163" s="59" t="e">
        <f>VLOOKUP(B163,[2]Total!$A:$M,13,)</f>
        <v>#N/A</v>
      </c>
      <c r="V163" s="59" t="e">
        <f>VLOOKUP(B163,[2]Total!$A:$N,14,)</f>
        <v>#N/A</v>
      </c>
      <c r="W163" s="59" t="e">
        <f>VLOOKUP(B163,[2]Total!$A:$O,15,)</f>
        <v>#N/A</v>
      </c>
      <c r="X163" s="59" t="e">
        <f>VLOOKUP(B163,[2]Total!$A:$P,16,)</f>
        <v>#N/A</v>
      </c>
      <c r="Y163" s="59" t="e">
        <f>VLOOKUP(B163,[2]Total!$A:$Q,17,)</f>
        <v>#N/A</v>
      </c>
      <c r="Z163" s="59" t="e">
        <f>VLOOKUP(B163,[2]Total!$A:$R,18,)</f>
        <v>#N/A</v>
      </c>
      <c r="AA163" s="59" t="e">
        <f>VLOOKUP(B163,[2]Total!$A:$S,19,)</f>
        <v>#N/A</v>
      </c>
      <c r="AB163" s="59" t="e">
        <f>VLOOKUP(B163,[2]Total!$A:$T,20,)</f>
        <v>#N/A</v>
      </c>
    </row>
    <row r="164" spans="2:28" ht="51" hidden="1" x14ac:dyDescent="0.25">
      <c r="B164" s="53">
        <v>150</v>
      </c>
      <c r="C164" s="54" t="s">
        <v>417</v>
      </c>
      <c r="D164" s="55" t="s">
        <v>418</v>
      </c>
      <c r="E164" s="54" t="s">
        <v>11</v>
      </c>
      <c r="F164" s="40" t="e">
        <f t="shared" si="5"/>
        <v>#N/A</v>
      </c>
      <c r="G164" s="56">
        <v>0</v>
      </c>
      <c r="H164" s="57"/>
      <c r="I164" s="56">
        <v>0</v>
      </c>
      <c r="J164" s="58" t="e">
        <f t="shared" si="4"/>
        <v>#N/A</v>
      </c>
      <c r="K164" s="37">
        <v>0</v>
      </c>
      <c r="L164" s="59" t="e">
        <f>VLOOKUP(B164,[2]Total!$A:$D,4,)</f>
        <v>#N/A</v>
      </c>
      <c r="M164" s="59" t="e">
        <f>VLOOKUP(B164,[2]Total!$A:$E,5,)</f>
        <v>#N/A</v>
      </c>
      <c r="N164" s="59" t="e">
        <f>VLOOKUP(B164,[2]Total!$A:$F,6,)</f>
        <v>#N/A</v>
      </c>
      <c r="O164" s="59" t="e">
        <f>VLOOKUP(B164,[2]Total!$A:$G,7,)</f>
        <v>#N/A</v>
      </c>
      <c r="P164" s="59" t="e">
        <f>VLOOKUP(B164,[2]Total!$A:$H,8,)</f>
        <v>#N/A</v>
      </c>
      <c r="Q164" s="59" t="e">
        <f>VLOOKUP(B164,[2]Total!$A:$I,9,)</f>
        <v>#N/A</v>
      </c>
      <c r="R164" s="59" t="e">
        <f>VLOOKUP(B164,[2]Total!$A:$J,10,)</f>
        <v>#N/A</v>
      </c>
      <c r="S164" s="59" t="e">
        <f>VLOOKUP(B164,[2]Total!$A:$K,11,)</f>
        <v>#N/A</v>
      </c>
      <c r="T164" s="59" t="e">
        <f>VLOOKUP(B164,[2]Total!$A:$L,12,)</f>
        <v>#N/A</v>
      </c>
      <c r="U164" s="59" t="e">
        <f>VLOOKUP(B164,[2]Total!$A:$M,13,)</f>
        <v>#N/A</v>
      </c>
      <c r="V164" s="59" t="e">
        <f>VLOOKUP(B164,[2]Total!$A:$N,14,)</f>
        <v>#N/A</v>
      </c>
      <c r="W164" s="59" t="e">
        <f>VLOOKUP(B164,[2]Total!$A:$O,15,)</f>
        <v>#N/A</v>
      </c>
      <c r="X164" s="59" t="e">
        <f>VLOOKUP(B164,[2]Total!$A:$P,16,)</f>
        <v>#N/A</v>
      </c>
      <c r="Y164" s="59" t="e">
        <f>VLOOKUP(B164,[2]Total!$A:$Q,17,)</f>
        <v>#N/A</v>
      </c>
      <c r="Z164" s="59" t="e">
        <f>VLOOKUP(B164,[2]Total!$A:$R,18,)</f>
        <v>#N/A</v>
      </c>
      <c r="AA164" s="59" t="e">
        <f>VLOOKUP(B164,[2]Total!$A:$S,19,)</f>
        <v>#N/A</v>
      </c>
      <c r="AB164" s="59" t="e">
        <f>VLOOKUP(B164,[2]Total!$A:$T,20,)</f>
        <v>#N/A</v>
      </c>
    </row>
    <row r="165" spans="2:28" ht="51" hidden="1" x14ac:dyDescent="0.25">
      <c r="B165" s="53">
        <v>151</v>
      </c>
      <c r="C165" s="54" t="s">
        <v>419</v>
      </c>
      <c r="D165" s="55" t="s">
        <v>420</v>
      </c>
      <c r="E165" s="54" t="s">
        <v>11</v>
      </c>
      <c r="F165" s="40" t="e">
        <f t="shared" si="5"/>
        <v>#N/A</v>
      </c>
      <c r="G165" s="56">
        <v>0</v>
      </c>
      <c r="H165" s="57"/>
      <c r="I165" s="56">
        <v>0</v>
      </c>
      <c r="J165" s="58" t="e">
        <f t="shared" si="4"/>
        <v>#N/A</v>
      </c>
      <c r="K165" s="37">
        <v>0</v>
      </c>
      <c r="L165" s="59" t="e">
        <f>VLOOKUP(B165,[2]Total!$A:$D,4,)</f>
        <v>#N/A</v>
      </c>
      <c r="M165" s="59" t="e">
        <f>VLOOKUP(B165,[2]Total!$A:$E,5,)</f>
        <v>#N/A</v>
      </c>
      <c r="N165" s="59" t="e">
        <f>VLOOKUP(B165,[2]Total!$A:$F,6,)</f>
        <v>#N/A</v>
      </c>
      <c r="O165" s="59" t="e">
        <f>VLOOKUP(B165,[2]Total!$A:$G,7,)</f>
        <v>#N/A</v>
      </c>
      <c r="P165" s="59" t="e">
        <f>VLOOKUP(B165,[2]Total!$A:$H,8,)</f>
        <v>#N/A</v>
      </c>
      <c r="Q165" s="59" t="e">
        <f>VLOOKUP(B165,[2]Total!$A:$I,9,)</f>
        <v>#N/A</v>
      </c>
      <c r="R165" s="59" t="e">
        <f>VLOOKUP(B165,[2]Total!$A:$J,10,)</f>
        <v>#N/A</v>
      </c>
      <c r="S165" s="59" t="e">
        <f>VLOOKUP(B165,[2]Total!$A:$K,11,)</f>
        <v>#N/A</v>
      </c>
      <c r="T165" s="59" t="e">
        <f>VLOOKUP(B165,[2]Total!$A:$L,12,)</f>
        <v>#N/A</v>
      </c>
      <c r="U165" s="59" t="e">
        <f>VLOOKUP(B165,[2]Total!$A:$M,13,)</f>
        <v>#N/A</v>
      </c>
      <c r="V165" s="59" t="e">
        <f>VLOOKUP(B165,[2]Total!$A:$N,14,)</f>
        <v>#N/A</v>
      </c>
      <c r="W165" s="59" t="e">
        <f>VLOOKUP(B165,[2]Total!$A:$O,15,)</f>
        <v>#N/A</v>
      </c>
      <c r="X165" s="59" t="e">
        <f>VLOOKUP(B165,[2]Total!$A:$P,16,)</f>
        <v>#N/A</v>
      </c>
      <c r="Y165" s="59" t="e">
        <f>VLOOKUP(B165,[2]Total!$A:$Q,17,)</f>
        <v>#N/A</v>
      </c>
      <c r="Z165" s="59" t="e">
        <f>VLOOKUP(B165,[2]Total!$A:$R,18,)</f>
        <v>#N/A</v>
      </c>
      <c r="AA165" s="59" t="e">
        <f>VLOOKUP(B165,[2]Total!$A:$S,19,)</f>
        <v>#N/A</v>
      </c>
      <c r="AB165" s="59" t="e">
        <f>VLOOKUP(B165,[2]Total!$A:$T,20,)</f>
        <v>#N/A</v>
      </c>
    </row>
    <row r="166" spans="2:28" ht="63.75" hidden="1" x14ac:dyDescent="0.25">
      <c r="B166" s="53">
        <v>152</v>
      </c>
      <c r="C166" s="54" t="s">
        <v>421</v>
      </c>
      <c r="D166" s="55" t="s">
        <v>422</v>
      </c>
      <c r="E166" s="54" t="s">
        <v>11</v>
      </c>
      <c r="F166" s="40" t="e">
        <f t="shared" si="5"/>
        <v>#N/A</v>
      </c>
      <c r="G166" s="56">
        <v>0</v>
      </c>
      <c r="H166" s="57"/>
      <c r="I166" s="56">
        <v>0</v>
      </c>
      <c r="J166" s="58" t="e">
        <f t="shared" si="4"/>
        <v>#N/A</v>
      </c>
      <c r="K166" s="37">
        <v>0</v>
      </c>
      <c r="L166" s="59" t="e">
        <f>VLOOKUP(B166,[2]Total!$A:$D,4,)</f>
        <v>#N/A</v>
      </c>
      <c r="M166" s="59" t="e">
        <f>VLOOKUP(B166,[2]Total!$A:$E,5,)</f>
        <v>#N/A</v>
      </c>
      <c r="N166" s="59" t="e">
        <f>VLOOKUP(B166,[2]Total!$A:$F,6,)</f>
        <v>#N/A</v>
      </c>
      <c r="O166" s="59" t="e">
        <f>VLOOKUP(B166,[2]Total!$A:$G,7,)</f>
        <v>#N/A</v>
      </c>
      <c r="P166" s="59" t="e">
        <f>VLOOKUP(B166,[2]Total!$A:$H,8,)</f>
        <v>#N/A</v>
      </c>
      <c r="Q166" s="59" t="e">
        <f>VLOOKUP(B166,[2]Total!$A:$I,9,)</f>
        <v>#N/A</v>
      </c>
      <c r="R166" s="59" t="e">
        <f>VLOOKUP(B166,[2]Total!$A:$J,10,)</f>
        <v>#N/A</v>
      </c>
      <c r="S166" s="59" t="e">
        <f>VLOOKUP(B166,[2]Total!$A:$K,11,)</f>
        <v>#N/A</v>
      </c>
      <c r="T166" s="59" t="e">
        <f>VLOOKUP(B166,[2]Total!$A:$L,12,)</f>
        <v>#N/A</v>
      </c>
      <c r="U166" s="59" t="e">
        <f>VLOOKUP(B166,[2]Total!$A:$M,13,)</f>
        <v>#N/A</v>
      </c>
      <c r="V166" s="59" t="e">
        <f>VLOOKUP(B166,[2]Total!$A:$N,14,)</f>
        <v>#N/A</v>
      </c>
      <c r="W166" s="59" t="e">
        <f>VLOOKUP(B166,[2]Total!$A:$O,15,)</f>
        <v>#N/A</v>
      </c>
      <c r="X166" s="59" t="e">
        <f>VLOOKUP(B166,[2]Total!$A:$P,16,)</f>
        <v>#N/A</v>
      </c>
      <c r="Y166" s="59" t="e">
        <f>VLOOKUP(B166,[2]Total!$A:$Q,17,)</f>
        <v>#N/A</v>
      </c>
      <c r="Z166" s="59" t="e">
        <f>VLOOKUP(B166,[2]Total!$A:$R,18,)</f>
        <v>#N/A</v>
      </c>
      <c r="AA166" s="59" t="e">
        <f>VLOOKUP(B166,[2]Total!$A:$S,19,)</f>
        <v>#N/A</v>
      </c>
      <c r="AB166" s="59" t="e">
        <f>VLOOKUP(B166,[2]Total!$A:$T,20,)</f>
        <v>#N/A</v>
      </c>
    </row>
    <row r="167" spans="2:28" ht="63.75" hidden="1" x14ac:dyDescent="0.25">
      <c r="B167" s="53">
        <v>153</v>
      </c>
      <c r="C167" s="54" t="s">
        <v>423</v>
      </c>
      <c r="D167" s="55" t="s">
        <v>424</v>
      </c>
      <c r="E167" s="54" t="s">
        <v>11</v>
      </c>
      <c r="F167" s="40" t="e">
        <f t="shared" si="5"/>
        <v>#N/A</v>
      </c>
      <c r="G167" s="56">
        <v>0</v>
      </c>
      <c r="H167" s="57"/>
      <c r="I167" s="56">
        <v>0</v>
      </c>
      <c r="J167" s="58" t="e">
        <f t="shared" si="4"/>
        <v>#N/A</v>
      </c>
      <c r="K167" s="37">
        <v>0</v>
      </c>
      <c r="L167" s="59" t="e">
        <f>VLOOKUP(B167,[2]Total!$A:$D,4,)</f>
        <v>#N/A</v>
      </c>
      <c r="M167" s="59" t="e">
        <f>VLOOKUP(B167,[2]Total!$A:$E,5,)</f>
        <v>#N/A</v>
      </c>
      <c r="N167" s="59" t="e">
        <f>VLOOKUP(B167,[2]Total!$A:$F,6,)</f>
        <v>#N/A</v>
      </c>
      <c r="O167" s="59" t="e">
        <f>VLOOKUP(B167,[2]Total!$A:$G,7,)</f>
        <v>#N/A</v>
      </c>
      <c r="P167" s="59" t="e">
        <f>VLOOKUP(B167,[2]Total!$A:$H,8,)</f>
        <v>#N/A</v>
      </c>
      <c r="Q167" s="59" t="e">
        <f>VLOOKUP(B167,[2]Total!$A:$I,9,)</f>
        <v>#N/A</v>
      </c>
      <c r="R167" s="59" t="e">
        <f>VLOOKUP(B167,[2]Total!$A:$J,10,)</f>
        <v>#N/A</v>
      </c>
      <c r="S167" s="59" t="e">
        <f>VLOOKUP(B167,[2]Total!$A:$K,11,)</f>
        <v>#N/A</v>
      </c>
      <c r="T167" s="59" t="e">
        <f>VLOOKUP(B167,[2]Total!$A:$L,12,)</f>
        <v>#N/A</v>
      </c>
      <c r="U167" s="59" t="e">
        <f>VLOOKUP(B167,[2]Total!$A:$M,13,)</f>
        <v>#N/A</v>
      </c>
      <c r="V167" s="59" t="e">
        <f>VLOOKUP(B167,[2]Total!$A:$N,14,)</f>
        <v>#N/A</v>
      </c>
      <c r="W167" s="59" t="e">
        <f>VLOOKUP(B167,[2]Total!$A:$O,15,)</f>
        <v>#N/A</v>
      </c>
      <c r="X167" s="59" t="e">
        <f>VLOOKUP(B167,[2]Total!$A:$P,16,)</f>
        <v>#N/A</v>
      </c>
      <c r="Y167" s="59" t="e">
        <f>VLOOKUP(B167,[2]Total!$A:$Q,17,)</f>
        <v>#N/A</v>
      </c>
      <c r="Z167" s="59" t="e">
        <f>VLOOKUP(B167,[2]Total!$A:$R,18,)</f>
        <v>#N/A</v>
      </c>
      <c r="AA167" s="59" t="e">
        <f>VLOOKUP(B167,[2]Total!$A:$S,19,)</f>
        <v>#N/A</v>
      </c>
      <c r="AB167" s="59" t="e">
        <f>VLOOKUP(B167,[2]Total!$A:$T,20,)</f>
        <v>#N/A</v>
      </c>
    </row>
    <row r="168" spans="2:28" ht="25.5" hidden="1" x14ac:dyDescent="0.25">
      <c r="B168" s="53">
        <v>154</v>
      </c>
      <c r="C168" s="54" t="s">
        <v>425</v>
      </c>
      <c r="D168" s="55" t="s">
        <v>426</v>
      </c>
      <c r="E168" s="54" t="s">
        <v>395</v>
      </c>
      <c r="F168" s="40" t="e">
        <f t="shared" si="5"/>
        <v>#N/A</v>
      </c>
      <c r="G168" s="56">
        <v>0</v>
      </c>
      <c r="H168" s="57"/>
      <c r="I168" s="56">
        <v>0</v>
      </c>
      <c r="J168" s="58" t="e">
        <f t="shared" si="4"/>
        <v>#N/A</v>
      </c>
      <c r="K168" s="37">
        <v>0</v>
      </c>
      <c r="L168" s="59" t="e">
        <f>VLOOKUP(B168,[2]Total!$A:$D,4,)</f>
        <v>#N/A</v>
      </c>
      <c r="M168" s="59" t="e">
        <f>VLOOKUP(B168,[2]Total!$A:$E,5,)</f>
        <v>#N/A</v>
      </c>
      <c r="N168" s="59" t="e">
        <f>VLOOKUP(B168,[2]Total!$A:$F,6,)</f>
        <v>#N/A</v>
      </c>
      <c r="O168" s="59" t="e">
        <f>VLOOKUP(B168,[2]Total!$A:$G,7,)</f>
        <v>#N/A</v>
      </c>
      <c r="P168" s="59" t="e">
        <f>VLOOKUP(B168,[2]Total!$A:$H,8,)</f>
        <v>#N/A</v>
      </c>
      <c r="Q168" s="59" t="e">
        <f>VLOOKUP(B168,[2]Total!$A:$I,9,)</f>
        <v>#N/A</v>
      </c>
      <c r="R168" s="59" t="e">
        <f>VLOOKUP(B168,[2]Total!$A:$J,10,)</f>
        <v>#N/A</v>
      </c>
      <c r="S168" s="59" t="e">
        <f>VLOOKUP(B168,[2]Total!$A:$K,11,)</f>
        <v>#N/A</v>
      </c>
      <c r="T168" s="59" t="e">
        <f>VLOOKUP(B168,[2]Total!$A:$L,12,)</f>
        <v>#N/A</v>
      </c>
      <c r="U168" s="59" t="e">
        <f>VLOOKUP(B168,[2]Total!$A:$M,13,)</f>
        <v>#N/A</v>
      </c>
      <c r="V168" s="59" t="e">
        <f>VLOOKUP(B168,[2]Total!$A:$N,14,)</f>
        <v>#N/A</v>
      </c>
      <c r="W168" s="59" t="e">
        <f>VLOOKUP(B168,[2]Total!$A:$O,15,)</f>
        <v>#N/A</v>
      </c>
      <c r="X168" s="59" t="e">
        <f>VLOOKUP(B168,[2]Total!$A:$P,16,)</f>
        <v>#N/A</v>
      </c>
      <c r="Y168" s="59" t="e">
        <f>VLOOKUP(B168,[2]Total!$A:$Q,17,)</f>
        <v>#N/A</v>
      </c>
      <c r="Z168" s="59" t="e">
        <f>VLOOKUP(B168,[2]Total!$A:$R,18,)</f>
        <v>#N/A</v>
      </c>
      <c r="AA168" s="59" t="e">
        <f>VLOOKUP(B168,[2]Total!$A:$S,19,)</f>
        <v>#N/A</v>
      </c>
      <c r="AB168" s="59" t="e">
        <f>VLOOKUP(B168,[2]Total!$A:$T,20,)</f>
        <v>#N/A</v>
      </c>
    </row>
    <row r="169" spans="2:28" ht="51" hidden="1" x14ac:dyDescent="0.25">
      <c r="B169" s="53">
        <v>155</v>
      </c>
      <c r="C169" s="54" t="s">
        <v>427</v>
      </c>
      <c r="D169" s="55" t="s">
        <v>428</v>
      </c>
      <c r="E169" s="54" t="s">
        <v>429</v>
      </c>
      <c r="F169" s="40" t="e">
        <f t="shared" si="5"/>
        <v>#N/A</v>
      </c>
      <c r="G169" s="56">
        <v>0</v>
      </c>
      <c r="H169" s="57"/>
      <c r="I169" s="56">
        <v>0</v>
      </c>
      <c r="J169" s="58" t="e">
        <f t="shared" si="4"/>
        <v>#N/A</v>
      </c>
      <c r="K169" s="37">
        <v>0</v>
      </c>
      <c r="L169" s="59" t="e">
        <f>VLOOKUP(B169,[2]Total!$A:$D,4,)</f>
        <v>#N/A</v>
      </c>
      <c r="M169" s="59" t="e">
        <f>VLOOKUP(B169,[2]Total!$A:$E,5,)</f>
        <v>#N/A</v>
      </c>
      <c r="N169" s="59" t="e">
        <f>VLOOKUP(B169,[2]Total!$A:$F,6,)</f>
        <v>#N/A</v>
      </c>
      <c r="O169" s="59" t="e">
        <f>VLOOKUP(B169,[2]Total!$A:$G,7,)</f>
        <v>#N/A</v>
      </c>
      <c r="P169" s="59" t="e">
        <f>VLOOKUP(B169,[2]Total!$A:$H,8,)</f>
        <v>#N/A</v>
      </c>
      <c r="Q169" s="59" t="e">
        <f>VLOOKUP(B169,[2]Total!$A:$I,9,)</f>
        <v>#N/A</v>
      </c>
      <c r="R169" s="59" t="e">
        <f>VLOOKUP(B169,[2]Total!$A:$J,10,)</f>
        <v>#N/A</v>
      </c>
      <c r="S169" s="59" t="e">
        <f>VLOOKUP(B169,[2]Total!$A:$K,11,)</f>
        <v>#N/A</v>
      </c>
      <c r="T169" s="59" t="e">
        <f>VLOOKUP(B169,[2]Total!$A:$L,12,)</f>
        <v>#N/A</v>
      </c>
      <c r="U169" s="59" t="e">
        <f>VLOOKUP(B169,[2]Total!$A:$M,13,)</f>
        <v>#N/A</v>
      </c>
      <c r="V169" s="59" t="e">
        <f>VLOOKUP(B169,[2]Total!$A:$N,14,)</f>
        <v>#N/A</v>
      </c>
      <c r="W169" s="59" t="e">
        <f>VLOOKUP(B169,[2]Total!$A:$O,15,)</f>
        <v>#N/A</v>
      </c>
      <c r="X169" s="59" t="e">
        <f>VLOOKUP(B169,[2]Total!$A:$P,16,)</f>
        <v>#N/A</v>
      </c>
      <c r="Y169" s="59" t="e">
        <f>VLOOKUP(B169,[2]Total!$A:$Q,17,)</f>
        <v>#N/A</v>
      </c>
      <c r="Z169" s="59" t="e">
        <f>VLOOKUP(B169,[2]Total!$A:$R,18,)</f>
        <v>#N/A</v>
      </c>
      <c r="AA169" s="59" t="e">
        <f>VLOOKUP(B169,[2]Total!$A:$S,19,)</f>
        <v>#N/A</v>
      </c>
      <c r="AB169" s="59" t="e">
        <f>VLOOKUP(B169,[2]Total!$A:$T,20,)</f>
        <v>#N/A</v>
      </c>
    </row>
    <row r="170" spans="2:28" ht="51" hidden="1" x14ac:dyDescent="0.25">
      <c r="B170" s="53">
        <v>156</v>
      </c>
      <c r="C170" s="54" t="s">
        <v>430</v>
      </c>
      <c r="D170" s="55" t="s">
        <v>431</v>
      </c>
      <c r="E170" s="54" t="s">
        <v>432</v>
      </c>
      <c r="F170" s="40" t="e">
        <f t="shared" si="5"/>
        <v>#N/A</v>
      </c>
      <c r="G170" s="56">
        <v>0</v>
      </c>
      <c r="H170" s="57"/>
      <c r="I170" s="56">
        <v>0</v>
      </c>
      <c r="J170" s="58" t="e">
        <f t="shared" si="4"/>
        <v>#N/A</v>
      </c>
      <c r="K170" s="37">
        <v>0</v>
      </c>
      <c r="L170" s="59" t="e">
        <f>VLOOKUP(B170,[2]Total!$A:$D,4,)</f>
        <v>#N/A</v>
      </c>
      <c r="M170" s="59" t="e">
        <f>VLOOKUP(B170,[2]Total!$A:$E,5,)</f>
        <v>#N/A</v>
      </c>
      <c r="N170" s="59" t="e">
        <f>VLOOKUP(B170,[2]Total!$A:$F,6,)</f>
        <v>#N/A</v>
      </c>
      <c r="O170" s="59" t="e">
        <f>VLOOKUP(B170,[2]Total!$A:$G,7,)</f>
        <v>#N/A</v>
      </c>
      <c r="P170" s="59" t="e">
        <f>VLOOKUP(B170,[2]Total!$A:$H,8,)</f>
        <v>#N/A</v>
      </c>
      <c r="Q170" s="59" t="e">
        <f>VLOOKUP(B170,[2]Total!$A:$I,9,)</f>
        <v>#N/A</v>
      </c>
      <c r="R170" s="59" t="e">
        <f>VLOOKUP(B170,[2]Total!$A:$J,10,)</f>
        <v>#N/A</v>
      </c>
      <c r="S170" s="59" t="e">
        <f>VLOOKUP(B170,[2]Total!$A:$K,11,)</f>
        <v>#N/A</v>
      </c>
      <c r="T170" s="59" t="e">
        <f>VLOOKUP(B170,[2]Total!$A:$L,12,)</f>
        <v>#N/A</v>
      </c>
      <c r="U170" s="59" t="e">
        <f>VLOOKUP(B170,[2]Total!$A:$M,13,)</f>
        <v>#N/A</v>
      </c>
      <c r="V170" s="59" t="e">
        <f>VLOOKUP(B170,[2]Total!$A:$N,14,)</f>
        <v>#N/A</v>
      </c>
      <c r="W170" s="59" t="e">
        <f>VLOOKUP(B170,[2]Total!$A:$O,15,)</f>
        <v>#N/A</v>
      </c>
      <c r="X170" s="59" t="e">
        <f>VLOOKUP(B170,[2]Total!$A:$P,16,)</f>
        <v>#N/A</v>
      </c>
      <c r="Y170" s="59" t="e">
        <f>VLOOKUP(B170,[2]Total!$A:$Q,17,)</f>
        <v>#N/A</v>
      </c>
      <c r="Z170" s="59" t="e">
        <f>VLOOKUP(B170,[2]Total!$A:$R,18,)</f>
        <v>#N/A</v>
      </c>
      <c r="AA170" s="59" t="e">
        <f>VLOOKUP(B170,[2]Total!$A:$S,19,)</f>
        <v>#N/A</v>
      </c>
      <c r="AB170" s="59" t="e">
        <f>VLOOKUP(B170,[2]Total!$A:$T,20,)</f>
        <v>#N/A</v>
      </c>
    </row>
    <row r="171" spans="2:28" ht="51" hidden="1" x14ac:dyDescent="0.25">
      <c r="B171" s="53">
        <v>157</v>
      </c>
      <c r="C171" s="54" t="s">
        <v>433</v>
      </c>
      <c r="D171" s="55" t="s">
        <v>434</v>
      </c>
      <c r="E171" s="54" t="s">
        <v>435</v>
      </c>
      <c r="F171" s="40" t="e">
        <f t="shared" si="5"/>
        <v>#N/A</v>
      </c>
      <c r="G171" s="56">
        <v>0</v>
      </c>
      <c r="H171" s="57"/>
      <c r="I171" s="56">
        <v>0</v>
      </c>
      <c r="J171" s="58" t="e">
        <f t="shared" si="4"/>
        <v>#N/A</v>
      </c>
      <c r="K171" s="37">
        <v>0</v>
      </c>
      <c r="L171" s="59" t="e">
        <f>VLOOKUP(B171,[2]Total!$A:$D,4,)</f>
        <v>#N/A</v>
      </c>
      <c r="M171" s="59" t="e">
        <f>VLOOKUP(B171,[2]Total!$A:$E,5,)</f>
        <v>#N/A</v>
      </c>
      <c r="N171" s="59" t="e">
        <f>VLOOKUP(B171,[2]Total!$A:$F,6,)</f>
        <v>#N/A</v>
      </c>
      <c r="O171" s="59" t="e">
        <f>VLOOKUP(B171,[2]Total!$A:$G,7,)</f>
        <v>#N/A</v>
      </c>
      <c r="P171" s="59" t="e">
        <f>VLOOKUP(B171,[2]Total!$A:$H,8,)</f>
        <v>#N/A</v>
      </c>
      <c r="Q171" s="59" t="e">
        <f>VLOOKUP(B171,[2]Total!$A:$I,9,)</f>
        <v>#N/A</v>
      </c>
      <c r="R171" s="59" t="e">
        <f>VLOOKUP(B171,[2]Total!$A:$J,10,)</f>
        <v>#N/A</v>
      </c>
      <c r="S171" s="59" t="e">
        <f>VLOOKUP(B171,[2]Total!$A:$K,11,)</f>
        <v>#N/A</v>
      </c>
      <c r="T171" s="59" t="e">
        <f>VLOOKUP(B171,[2]Total!$A:$L,12,)</f>
        <v>#N/A</v>
      </c>
      <c r="U171" s="59" t="e">
        <f>VLOOKUP(B171,[2]Total!$A:$M,13,)</f>
        <v>#N/A</v>
      </c>
      <c r="V171" s="59" t="e">
        <f>VLOOKUP(B171,[2]Total!$A:$N,14,)</f>
        <v>#N/A</v>
      </c>
      <c r="W171" s="59" t="e">
        <f>VLOOKUP(B171,[2]Total!$A:$O,15,)</f>
        <v>#N/A</v>
      </c>
      <c r="X171" s="59" t="e">
        <f>VLOOKUP(B171,[2]Total!$A:$P,16,)</f>
        <v>#N/A</v>
      </c>
      <c r="Y171" s="59" t="e">
        <f>VLOOKUP(B171,[2]Total!$A:$Q,17,)</f>
        <v>#N/A</v>
      </c>
      <c r="Z171" s="59" t="e">
        <f>VLOOKUP(B171,[2]Total!$A:$R,18,)</f>
        <v>#N/A</v>
      </c>
      <c r="AA171" s="59" t="e">
        <f>VLOOKUP(B171,[2]Total!$A:$S,19,)</f>
        <v>#N/A</v>
      </c>
      <c r="AB171" s="59" t="e">
        <f>VLOOKUP(B171,[2]Total!$A:$T,20,)</f>
        <v>#N/A</v>
      </c>
    </row>
    <row r="172" spans="2:28" ht="76.5" hidden="1" x14ac:dyDescent="0.25">
      <c r="B172" s="53">
        <v>158</v>
      </c>
      <c r="C172" s="54" t="s">
        <v>436</v>
      </c>
      <c r="D172" s="55" t="s">
        <v>437</v>
      </c>
      <c r="E172" s="54" t="s">
        <v>429</v>
      </c>
      <c r="F172" s="40" t="e">
        <f t="shared" si="5"/>
        <v>#N/A</v>
      </c>
      <c r="G172" s="56">
        <v>0</v>
      </c>
      <c r="H172" s="57"/>
      <c r="I172" s="56">
        <v>0</v>
      </c>
      <c r="J172" s="58" t="e">
        <f t="shared" si="4"/>
        <v>#N/A</v>
      </c>
      <c r="K172" s="37">
        <v>0</v>
      </c>
      <c r="L172" s="59" t="e">
        <f>VLOOKUP(B172,[2]Total!$A:$D,4,)</f>
        <v>#N/A</v>
      </c>
      <c r="M172" s="59" t="e">
        <f>VLOOKUP(B172,[2]Total!$A:$E,5,)</f>
        <v>#N/A</v>
      </c>
      <c r="N172" s="59" t="e">
        <f>VLOOKUP(B172,[2]Total!$A:$F,6,)</f>
        <v>#N/A</v>
      </c>
      <c r="O172" s="59" t="e">
        <f>VLOOKUP(B172,[2]Total!$A:$G,7,)</f>
        <v>#N/A</v>
      </c>
      <c r="P172" s="59" t="e">
        <f>VLOOKUP(B172,[2]Total!$A:$H,8,)</f>
        <v>#N/A</v>
      </c>
      <c r="Q172" s="59" t="e">
        <f>VLOOKUP(B172,[2]Total!$A:$I,9,)</f>
        <v>#N/A</v>
      </c>
      <c r="R172" s="59" t="e">
        <f>VLOOKUP(B172,[2]Total!$A:$J,10,)</f>
        <v>#N/A</v>
      </c>
      <c r="S172" s="59" t="e">
        <f>VLOOKUP(B172,[2]Total!$A:$K,11,)</f>
        <v>#N/A</v>
      </c>
      <c r="T172" s="59" t="e">
        <f>VLOOKUP(B172,[2]Total!$A:$L,12,)</f>
        <v>#N/A</v>
      </c>
      <c r="U172" s="59" t="e">
        <f>VLOOKUP(B172,[2]Total!$A:$M,13,)</f>
        <v>#N/A</v>
      </c>
      <c r="V172" s="59" t="e">
        <f>VLOOKUP(B172,[2]Total!$A:$N,14,)</f>
        <v>#N/A</v>
      </c>
      <c r="W172" s="59" t="e">
        <f>VLOOKUP(B172,[2]Total!$A:$O,15,)</f>
        <v>#N/A</v>
      </c>
      <c r="X172" s="59" t="e">
        <f>VLOOKUP(B172,[2]Total!$A:$P,16,)</f>
        <v>#N/A</v>
      </c>
      <c r="Y172" s="59" t="e">
        <f>VLOOKUP(B172,[2]Total!$A:$Q,17,)</f>
        <v>#N/A</v>
      </c>
      <c r="Z172" s="59" t="e">
        <f>VLOOKUP(B172,[2]Total!$A:$R,18,)</f>
        <v>#N/A</v>
      </c>
      <c r="AA172" s="59" t="e">
        <f>VLOOKUP(B172,[2]Total!$A:$S,19,)</f>
        <v>#N/A</v>
      </c>
      <c r="AB172" s="59" t="e">
        <f>VLOOKUP(B172,[2]Total!$A:$T,20,)</f>
        <v>#N/A</v>
      </c>
    </row>
    <row r="173" spans="2:28" ht="38.25" hidden="1" x14ac:dyDescent="0.25">
      <c r="B173" s="53">
        <v>159</v>
      </c>
      <c r="C173" s="54" t="s">
        <v>438</v>
      </c>
      <c r="D173" s="55" t="s">
        <v>439</v>
      </c>
      <c r="E173" s="54" t="s">
        <v>440</v>
      </c>
      <c r="F173" s="40" t="e">
        <f t="shared" si="5"/>
        <v>#N/A</v>
      </c>
      <c r="G173" s="56">
        <v>0</v>
      </c>
      <c r="H173" s="57"/>
      <c r="I173" s="56">
        <v>0</v>
      </c>
      <c r="J173" s="58" t="e">
        <f t="shared" si="4"/>
        <v>#N/A</v>
      </c>
      <c r="K173" s="37">
        <v>0</v>
      </c>
      <c r="L173" s="59" t="e">
        <f>VLOOKUP(B173,[2]Total!$A:$D,4,)</f>
        <v>#N/A</v>
      </c>
      <c r="M173" s="59" t="e">
        <f>VLOOKUP(B173,[2]Total!$A:$E,5,)</f>
        <v>#N/A</v>
      </c>
      <c r="N173" s="59" t="e">
        <f>VLOOKUP(B173,[2]Total!$A:$F,6,)</f>
        <v>#N/A</v>
      </c>
      <c r="O173" s="59" t="e">
        <f>VLOOKUP(B173,[2]Total!$A:$G,7,)</f>
        <v>#N/A</v>
      </c>
      <c r="P173" s="59" t="e">
        <f>VLOOKUP(B173,[2]Total!$A:$H,8,)</f>
        <v>#N/A</v>
      </c>
      <c r="Q173" s="59" t="e">
        <f>VLOOKUP(B173,[2]Total!$A:$I,9,)</f>
        <v>#N/A</v>
      </c>
      <c r="R173" s="59" t="e">
        <f>VLOOKUP(B173,[2]Total!$A:$J,10,)</f>
        <v>#N/A</v>
      </c>
      <c r="S173" s="59" t="e">
        <f>VLOOKUP(B173,[2]Total!$A:$K,11,)</f>
        <v>#N/A</v>
      </c>
      <c r="T173" s="59" t="e">
        <f>VLOOKUP(B173,[2]Total!$A:$L,12,)</f>
        <v>#N/A</v>
      </c>
      <c r="U173" s="59" t="e">
        <f>VLOOKUP(B173,[2]Total!$A:$M,13,)</f>
        <v>#N/A</v>
      </c>
      <c r="V173" s="59" t="e">
        <f>VLOOKUP(B173,[2]Total!$A:$N,14,)</f>
        <v>#N/A</v>
      </c>
      <c r="W173" s="59" t="e">
        <f>VLOOKUP(B173,[2]Total!$A:$O,15,)</f>
        <v>#N/A</v>
      </c>
      <c r="X173" s="59" t="e">
        <f>VLOOKUP(B173,[2]Total!$A:$P,16,)</f>
        <v>#N/A</v>
      </c>
      <c r="Y173" s="59" t="e">
        <f>VLOOKUP(B173,[2]Total!$A:$Q,17,)</f>
        <v>#N/A</v>
      </c>
      <c r="Z173" s="59" t="e">
        <f>VLOOKUP(B173,[2]Total!$A:$R,18,)</f>
        <v>#N/A</v>
      </c>
      <c r="AA173" s="59" t="e">
        <f>VLOOKUP(B173,[2]Total!$A:$S,19,)</f>
        <v>#N/A</v>
      </c>
      <c r="AB173" s="59" t="e">
        <f>VLOOKUP(B173,[2]Total!$A:$T,20,)</f>
        <v>#N/A</v>
      </c>
    </row>
    <row r="174" spans="2:28" ht="114.75" hidden="1" x14ac:dyDescent="0.25">
      <c r="B174" s="53">
        <v>160</v>
      </c>
      <c r="C174" s="54" t="s">
        <v>441</v>
      </c>
      <c r="D174" s="55" t="s">
        <v>442</v>
      </c>
      <c r="E174" s="54" t="s">
        <v>443</v>
      </c>
      <c r="F174" s="40" t="e">
        <f t="shared" si="5"/>
        <v>#N/A</v>
      </c>
      <c r="G174" s="56">
        <v>0</v>
      </c>
      <c r="H174" s="57"/>
      <c r="I174" s="56">
        <v>0</v>
      </c>
      <c r="J174" s="58" t="e">
        <f t="shared" si="4"/>
        <v>#N/A</v>
      </c>
      <c r="K174" s="37">
        <v>0</v>
      </c>
      <c r="L174" s="59" t="e">
        <f>VLOOKUP(B174,[2]Total!$A:$D,4,)</f>
        <v>#N/A</v>
      </c>
      <c r="M174" s="59" t="e">
        <f>VLOOKUP(B174,[2]Total!$A:$E,5,)</f>
        <v>#N/A</v>
      </c>
      <c r="N174" s="59" t="e">
        <f>VLOOKUP(B174,[2]Total!$A:$F,6,)</f>
        <v>#N/A</v>
      </c>
      <c r="O174" s="59" t="e">
        <f>VLOOKUP(B174,[2]Total!$A:$G,7,)</f>
        <v>#N/A</v>
      </c>
      <c r="P174" s="59" t="e">
        <f>VLOOKUP(B174,[2]Total!$A:$H,8,)</f>
        <v>#N/A</v>
      </c>
      <c r="Q174" s="59" t="e">
        <f>VLOOKUP(B174,[2]Total!$A:$I,9,)</f>
        <v>#N/A</v>
      </c>
      <c r="R174" s="59" t="e">
        <f>VLOOKUP(B174,[2]Total!$A:$J,10,)</f>
        <v>#N/A</v>
      </c>
      <c r="S174" s="59" t="e">
        <f>VLOOKUP(B174,[2]Total!$A:$K,11,)</f>
        <v>#N/A</v>
      </c>
      <c r="T174" s="59" t="e">
        <f>VLOOKUP(B174,[2]Total!$A:$L,12,)</f>
        <v>#N/A</v>
      </c>
      <c r="U174" s="59" t="e">
        <f>VLOOKUP(B174,[2]Total!$A:$M,13,)</f>
        <v>#N/A</v>
      </c>
      <c r="V174" s="59" t="e">
        <f>VLOOKUP(B174,[2]Total!$A:$N,14,)</f>
        <v>#N/A</v>
      </c>
      <c r="W174" s="59" t="e">
        <f>VLOOKUP(B174,[2]Total!$A:$O,15,)</f>
        <v>#N/A</v>
      </c>
      <c r="X174" s="59" t="e">
        <f>VLOOKUP(B174,[2]Total!$A:$P,16,)</f>
        <v>#N/A</v>
      </c>
      <c r="Y174" s="59" t="e">
        <f>VLOOKUP(B174,[2]Total!$A:$Q,17,)</f>
        <v>#N/A</v>
      </c>
      <c r="Z174" s="59" t="e">
        <f>VLOOKUP(B174,[2]Total!$A:$R,18,)</f>
        <v>#N/A</v>
      </c>
      <c r="AA174" s="59" t="e">
        <f>VLOOKUP(B174,[2]Total!$A:$S,19,)</f>
        <v>#N/A</v>
      </c>
      <c r="AB174" s="59" t="e">
        <f>VLOOKUP(B174,[2]Total!$A:$T,20,)</f>
        <v>#N/A</v>
      </c>
    </row>
    <row r="175" spans="2:28" ht="76.5" hidden="1" x14ac:dyDescent="0.25">
      <c r="B175" s="53">
        <v>161</v>
      </c>
      <c r="C175" s="54" t="s">
        <v>444</v>
      </c>
      <c r="D175" s="55" t="s">
        <v>445</v>
      </c>
      <c r="E175" s="54" t="s">
        <v>11</v>
      </c>
      <c r="F175" s="40" t="e">
        <f t="shared" si="5"/>
        <v>#N/A</v>
      </c>
      <c r="G175" s="56">
        <v>0</v>
      </c>
      <c r="H175" s="57"/>
      <c r="I175" s="56">
        <v>0</v>
      </c>
      <c r="J175" s="58" t="e">
        <f t="shared" si="4"/>
        <v>#N/A</v>
      </c>
      <c r="K175" s="37">
        <v>0</v>
      </c>
      <c r="L175" s="59" t="e">
        <f>VLOOKUP(B175,[2]Total!$A:$D,4,)</f>
        <v>#N/A</v>
      </c>
      <c r="M175" s="59" t="e">
        <f>VLOOKUP(B175,[2]Total!$A:$E,5,)</f>
        <v>#N/A</v>
      </c>
      <c r="N175" s="59" t="e">
        <f>VLOOKUP(B175,[2]Total!$A:$F,6,)</f>
        <v>#N/A</v>
      </c>
      <c r="O175" s="59" t="e">
        <f>VLOOKUP(B175,[2]Total!$A:$G,7,)</f>
        <v>#N/A</v>
      </c>
      <c r="P175" s="59" t="e">
        <f>VLOOKUP(B175,[2]Total!$A:$H,8,)</f>
        <v>#N/A</v>
      </c>
      <c r="Q175" s="59" t="e">
        <f>VLOOKUP(B175,[2]Total!$A:$I,9,)</f>
        <v>#N/A</v>
      </c>
      <c r="R175" s="59" t="e">
        <f>VLOOKUP(B175,[2]Total!$A:$J,10,)</f>
        <v>#N/A</v>
      </c>
      <c r="S175" s="59" t="e">
        <f>VLOOKUP(B175,[2]Total!$A:$K,11,)</f>
        <v>#N/A</v>
      </c>
      <c r="T175" s="59" t="e">
        <f>VLOOKUP(B175,[2]Total!$A:$L,12,)</f>
        <v>#N/A</v>
      </c>
      <c r="U175" s="59" t="e">
        <f>VLOOKUP(B175,[2]Total!$A:$M,13,)</f>
        <v>#N/A</v>
      </c>
      <c r="V175" s="59" t="e">
        <f>VLOOKUP(B175,[2]Total!$A:$N,14,)</f>
        <v>#N/A</v>
      </c>
      <c r="W175" s="59" t="e">
        <f>VLOOKUP(B175,[2]Total!$A:$O,15,)</f>
        <v>#N/A</v>
      </c>
      <c r="X175" s="59" t="e">
        <f>VLOOKUP(B175,[2]Total!$A:$P,16,)</f>
        <v>#N/A</v>
      </c>
      <c r="Y175" s="59" t="e">
        <f>VLOOKUP(B175,[2]Total!$A:$Q,17,)</f>
        <v>#N/A</v>
      </c>
      <c r="Z175" s="59" t="e">
        <f>VLOOKUP(B175,[2]Total!$A:$R,18,)</f>
        <v>#N/A</v>
      </c>
      <c r="AA175" s="59" t="e">
        <f>VLOOKUP(B175,[2]Total!$A:$S,19,)</f>
        <v>#N/A</v>
      </c>
      <c r="AB175" s="59" t="e">
        <f>VLOOKUP(B175,[2]Total!$A:$T,20,)</f>
        <v>#N/A</v>
      </c>
    </row>
    <row r="176" spans="2:28" ht="76.5" hidden="1" x14ac:dyDescent="0.25">
      <c r="B176" s="53">
        <v>162</v>
      </c>
      <c r="C176" s="54" t="s">
        <v>446</v>
      </c>
      <c r="D176" s="60" t="s">
        <v>447</v>
      </c>
      <c r="E176" s="54" t="s">
        <v>11</v>
      </c>
      <c r="F176" s="40" t="e">
        <f t="shared" si="5"/>
        <v>#N/A</v>
      </c>
      <c r="G176" s="56">
        <v>0</v>
      </c>
      <c r="H176" s="57"/>
      <c r="I176" s="56">
        <v>0</v>
      </c>
      <c r="J176" s="58" t="e">
        <f t="shared" si="4"/>
        <v>#N/A</v>
      </c>
      <c r="K176" s="37">
        <v>0</v>
      </c>
      <c r="L176" s="59" t="e">
        <f>VLOOKUP(B176,[2]Total!$A:$D,4,)</f>
        <v>#N/A</v>
      </c>
      <c r="M176" s="59" t="e">
        <f>VLOOKUP(B176,[2]Total!$A:$E,5,)</f>
        <v>#N/A</v>
      </c>
      <c r="N176" s="59" t="e">
        <f>VLOOKUP(B176,[2]Total!$A:$F,6,)</f>
        <v>#N/A</v>
      </c>
      <c r="O176" s="59" t="e">
        <f>VLOOKUP(B176,[2]Total!$A:$G,7,)</f>
        <v>#N/A</v>
      </c>
      <c r="P176" s="59" t="e">
        <f>VLOOKUP(B176,[2]Total!$A:$H,8,)</f>
        <v>#N/A</v>
      </c>
      <c r="Q176" s="59" t="e">
        <f>VLOOKUP(B176,[2]Total!$A:$I,9,)</f>
        <v>#N/A</v>
      </c>
      <c r="R176" s="59" t="e">
        <f>VLOOKUP(B176,[2]Total!$A:$J,10,)</f>
        <v>#N/A</v>
      </c>
      <c r="S176" s="59" t="e">
        <f>VLOOKUP(B176,[2]Total!$A:$K,11,)</f>
        <v>#N/A</v>
      </c>
      <c r="T176" s="59" t="e">
        <f>VLOOKUP(B176,[2]Total!$A:$L,12,)</f>
        <v>#N/A</v>
      </c>
      <c r="U176" s="59" t="e">
        <f>VLOOKUP(B176,[2]Total!$A:$M,13,)</f>
        <v>#N/A</v>
      </c>
      <c r="V176" s="59" t="e">
        <f>VLOOKUP(B176,[2]Total!$A:$N,14,)</f>
        <v>#N/A</v>
      </c>
      <c r="W176" s="59" t="e">
        <f>VLOOKUP(B176,[2]Total!$A:$O,15,)</f>
        <v>#N/A</v>
      </c>
      <c r="X176" s="59" t="e">
        <f>VLOOKUP(B176,[2]Total!$A:$P,16,)</f>
        <v>#N/A</v>
      </c>
      <c r="Y176" s="59" t="e">
        <f>VLOOKUP(B176,[2]Total!$A:$Q,17,)</f>
        <v>#N/A</v>
      </c>
      <c r="Z176" s="59" t="e">
        <f>VLOOKUP(B176,[2]Total!$A:$R,18,)</f>
        <v>#N/A</v>
      </c>
      <c r="AA176" s="59" t="e">
        <f>VLOOKUP(B176,[2]Total!$A:$S,19,)</f>
        <v>#N/A</v>
      </c>
      <c r="AB176" s="59" t="e">
        <f>VLOOKUP(B176,[2]Total!$A:$T,20,)</f>
        <v>#N/A</v>
      </c>
    </row>
    <row r="177" spans="2:28" ht="76.5" hidden="1" x14ac:dyDescent="0.25">
      <c r="B177" s="53">
        <v>163</v>
      </c>
      <c r="C177" s="54" t="s">
        <v>448</v>
      </c>
      <c r="D177" s="55" t="s">
        <v>449</v>
      </c>
      <c r="E177" s="54" t="s">
        <v>11</v>
      </c>
      <c r="F177" s="40" t="e">
        <f t="shared" si="5"/>
        <v>#N/A</v>
      </c>
      <c r="G177" s="56">
        <v>0</v>
      </c>
      <c r="H177" s="57"/>
      <c r="I177" s="56">
        <v>0</v>
      </c>
      <c r="J177" s="58" t="e">
        <f t="shared" si="4"/>
        <v>#N/A</v>
      </c>
      <c r="K177" s="37">
        <v>0</v>
      </c>
      <c r="L177" s="59" t="e">
        <f>VLOOKUP(B177,[2]Total!$A:$D,4,)</f>
        <v>#N/A</v>
      </c>
      <c r="M177" s="59" t="e">
        <f>VLOOKUP(B177,[2]Total!$A:$E,5,)</f>
        <v>#N/A</v>
      </c>
      <c r="N177" s="59" t="e">
        <f>VLOOKUP(B177,[2]Total!$A:$F,6,)</f>
        <v>#N/A</v>
      </c>
      <c r="O177" s="59" t="e">
        <f>VLOOKUP(B177,[2]Total!$A:$G,7,)</f>
        <v>#N/A</v>
      </c>
      <c r="P177" s="59" t="e">
        <f>VLOOKUP(B177,[2]Total!$A:$H,8,)</f>
        <v>#N/A</v>
      </c>
      <c r="Q177" s="59" t="e">
        <f>VLOOKUP(B177,[2]Total!$A:$I,9,)</f>
        <v>#N/A</v>
      </c>
      <c r="R177" s="59" t="e">
        <f>VLOOKUP(B177,[2]Total!$A:$J,10,)</f>
        <v>#N/A</v>
      </c>
      <c r="S177" s="59" t="e">
        <f>VLOOKUP(B177,[2]Total!$A:$K,11,)</f>
        <v>#N/A</v>
      </c>
      <c r="T177" s="59" t="e">
        <f>VLOOKUP(B177,[2]Total!$A:$L,12,)</f>
        <v>#N/A</v>
      </c>
      <c r="U177" s="59" t="e">
        <f>VLOOKUP(B177,[2]Total!$A:$M,13,)</f>
        <v>#N/A</v>
      </c>
      <c r="V177" s="59" t="e">
        <f>VLOOKUP(B177,[2]Total!$A:$N,14,)</f>
        <v>#N/A</v>
      </c>
      <c r="W177" s="59" t="e">
        <f>VLOOKUP(B177,[2]Total!$A:$O,15,)</f>
        <v>#N/A</v>
      </c>
      <c r="X177" s="59" t="e">
        <f>VLOOKUP(B177,[2]Total!$A:$P,16,)</f>
        <v>#N/A</v>
      </c>
      <c r="Y177" s="59" t="e">
        <f>VLOOKUP(B177,[2]Total!$A:$Q,17,)</f>
        <v>#N/A</v>
      </c>
      <c r="Z177" s="59" t="e">
        <f>VLOOKUP(B177,[2]Total!$A:$R,18,)</f>
        <v>#N/A</v>
      </c>
      <c r="AA177" s="59" t="e">
        <f>VLOOKUP(B177,[2]Total!$A:$S,19,)</f>
        <v>#N/A</v>
      </c>
      <c r="AB177" s="59" t="e">
        <f>VLOOKUP(B177,[2]Total!$A:$T,20,)</f>
        <v>#N/A</v>
      </c>
    </row>
    <row r="178" spans="2:28" ht="63.75" hidden="1" x14ac:dyDescent="0.25">
      <c r="B178" s="53">
        <v>164</v>
      </c>
      <c r="C178" s="54" t="s">
        <v>450</v>
      </c>
      <c r="D178" s="55" t="s">
        <v>451</v>
      </c>
      <c r="E178" s="54" t="s">
        <v>11</v>
      </c>
      <c r="F178" s="40" t="e">
        <f t="shared" si="5"/>
        <v>#N/A</v>
      </c>
      <c r="G178" s="56">
        <v>0</v>
      </c>
      <c r="H178" s="57"/>
      <c r="I178" s="56">
        <v>0</v>
      </c>
      <c r="J178" s="58" t="e">
        <f t="shared" si="4"/>
        <v>#N/A</v>
      </c>
      <c r="K178" s="37">
        <v>0</v>
      </c>
      <c r="L178" s="59" t="e">
        <f>VLOOKUP(B178,[2]Total!$A:$D,4,)</f>
        <v>#N/A</v>
      </c>
      <c r="M178" s="59" t="e">
        <f>VLOOKUP(B178,[2]Total!$A:$E,5,)</f>
        <v>#N/A</v>
      </c>
      <c r="N178" s="59" t="e">
        <f>VLOOKUP(B178,[2]Total!$A:$F,6,)</f>
        <v>#N/A</v>
      </c>
      <c r="O178" s="59" t="e">
        <f>VLOOKUP(B178,[2]Total!$A:$G,7,)</f>
        <v>#N/A</v>
      </c>
      <c r="P178" s="59" t="e">
        <f>VLOOKUP(B178,[2]Total!$A:$H,8,)</f>
        <v>#N/A</v>
      </c>
      <c r="Q178" s="59" t="e">
        <f>VLOOKUP(B178,[2]Total!$A:$I,9,)</f>
        <v>#N/A</v>
      </c>
      <c r="R178" s="59" t="e">
        <f>VLOOKUP(B178,[2]Total!$A:$J,10,)</f>
        <v>#N/A</v>
      </c>
      <c r="S178" s="59" t="e">
        <f>VLOOKUP(B178,[2]Total!$A:$K,11,)</f>
        <v>#N/A</v>
      </c>
      <c r="T178" s="59" t="e">
        <f>VLOOKUP(B178,[2]Total!$A:$L,12,)</f>
        <v>#N/A</v>
      </c>
      <c r="U178" s="59" t="e">
        <f>VLOOKUP(B178,[2]Total!$A:$M,13,)</f>
        <v>#N/A</v>
      </c>
      <c r="V178" s="59" t="e">
        <f>VLOOKUP(B178,[2]Total!$A:$N,14,)</f>
        <v>#N/A</v>
      </c>
      <c r="W178" s="59" t="e">
        <f>VLOOKUP(B178,[2]Total!$A:$O,15,)</f>
        <v>#N/A</v>
      </c>
      <c r="X178" s="59" t="e">
        <f>VLOOKUP(B178,[2]Total!$A:$P,16,)</f>
        <v>#N/A</v>
      </c>
      <c r="Y178" s="59" t="e">
        <f>VLOOKUP(B178,[2]Total!$A:$Q,17,)</f>
        <v>#N/A</v>
      </c>
      <c r="Z178" s="59" t="e">
        <f>VLOOKUP(B178,[2]Total!$A:$R,18,)</f>
        <v>#N/A</v>
      </c>
      <c r="AA178" s="59" t="e">
        <f>VLOOKUP(B178,[2]Total!$A:$S,19,)</f>
        <v>#N/A</v>
      </c>
      <c r="AB178" s="59" t="e">
        <f>VLOOKUP(B178,[2]Total!$A:$T,20,)</f>
        <v>#N/A</v>
      </c>
    </row>
    <row r="179" spans="2:28" ht="76.5" hidden="1" x14ac:dyDescent="0.25">
      <c r="B179" s="53">
        <v>165</v>
      </c>
      <c r="C179" s="54" t="s">
        <v>452</v>
      </c>
      <c r="D179" s="55" t="s">
        <v>453</v>
      </c>
      <c r="E179" s="54" t="s">
        <v>454</v>
      </c>
      <c r="F179" s="40" t="e">
        <f t="shared" si="5"/>
        <v>#N/A</v>
      </c>
      <c r="G179" s="56">
        <v>0</v>
      </c>
      <c r="H179" s="57"/>
      <c r="I179" s="56">
        <v>0</v>
      </c>
      <c r="J179" s="58" t="e">
        <f t="shared" si="4"/>
        <v>#N/A</v>
      </c>
      <c r="K179" s="37">
        <v>0</v>
      </c>
      <c r="L179" s="59" t="e">
        <f>VLOOKUP(B179,[2]Total!$A:$D,4,)</f>
        <v>#N/A</v>
      </c>
      <c r="M179" s="59" t="e">
        <f>VLOOKUP(B179,[2]Total!$A:$E,5,)</f>
        <v>#N/A</v>
      </c>
      <c r="N179" s="59" t="e">
        <f>VLOOKUP(B179,[2]Total!$A:$F,6,)</f>
        <v>#N/A</v>
      </c>
      <c r="O179" s="59" t="e">
        <f>VLOOKUP(B179,[2]Total!$A:$G,7,)</f>
        <v>#N/A</v>
      </c>
      <c r="P179" s="59" t="e">
        <f>VLOOKUP(B179,[2]Total!$A:$H,8,)</f>
        <v>#N/A</v>
      </c>
      <c r="Q179" s="59" t="e">
        <f>VLOOKUP(B179,[2]Total!$A:$I,9,)</f>
        <v>#N/A</v>
      </c>
      <c r="R179" s="59" t="e">
        <f>VLOOKUP(B179,[2]Total!$A:$J,10,)</f>
        <v>#N/A</v>
      </c>
      <c r="S179" s="59" t="e">
        <f>VLOOKUP(B179,[2]Total!$A:$K,11,)</f>
        <v>#N/A</v>
      </c>
      <c r="T179" s="59" t="e">
        <f>VLOOKUP(B179,[2]Total!$A:$L,12,)</f>
        <v>#N/A</v>
      </c>
      <c r="U179" s="59" t="e">
        <f>VLOOKUP(B179,[2]Total!$A:$M,13,)</f>
        <v>#N/A</v>
      </c>
      <c r="V179" s="59" t="e">
        <f>VLOOKUP(B179,[2]Total!$A:$N,14,)</f>
        <v>#N/A</v>
      </c>
      <c r="W179" s="59" t="e">
        <f>VLOOKUP(B179,[2]Total!$A:$O,15,)</f>
        <v>#N/A</v>
      </c>
      <c r="X179" s="59" t="e">
        <f>VLOOKUP(B179,[2]Total!$A:$P,16,)</f>
        <v>#N/A</v>
      </c>
      <c r="Y179" s="59" t="e">
        <f>VLOOKUP(B179,[2]Total!$A:$Q,17,)</f>
        <v>#N/A</v>
      </c>
      <c r="Z179" s="59" t="e">
        <f>VLOOKUP(B179,[2]Total!$A:$R,18,)</f>
        <v>#N/A</v>
      </c>
      <c r="AA179" s="59" t="e">
        <f>VLOOKUP(B179,[2]Total!$A:$S,19,)</f>
        <v>#N/A</v>
      </c>
      <c r="AB179" s="59" t="e">
        <f>VLOOKUP(B179,[2]Total!$A:$T,20,)</f>
        <v>#N/A</v>
      </c>
    </row>
    <row r="180" spans="2:28" ht="76.5" hidden="1" x14ac:dyDescent="0.25">
      <c r="B180" s="53">
        <v>166</v>
      </c>
      <c r="C180" s="54" t="s">
        <v>455</v>
      </c>
      <c r="D180" s="55" t="s">
        <v>456</v>
      </c>
      <c r="E180" s="54" t="s">
        <v>457</v>
      </c>
      <c r="F180" s="40" t="e">
        <f t="shared" si="5"/>
        <v>#N/A</v>
      </c>
      <c r="G180" s="56">
        <v>0</v>
      </c>
      <c r="H180" s="57"/>
      <c r="I180" s="56">
        <v>0</v>
      </c>
      <c r="J180" s="58" t="e">
        <f t="shared" si="4"/>
        <v>#N/A</v>
      </c>
      <c r="K180" s="37">
        <v>0</v>
      </c>
      <c r="L180" s="59" t="e">
        <f>VLOOKUP(B180,[2]Total!$A:$D,4,)</f>
        <v>#N/A</v>
      </c>
      <c r="M180" s="59" t="e">
        <f>VLOOKUP(B180,[2]Total!$A:$E,5,)</f>
        <v>#N/A</v>
      </c>
      <c r="N180" s="59" t="e">
        <f>VLOOKUP(B180,[2]Total!$A:$F,6,)</f>
        <v>#N/A</v>
      </c>
      <c r="O180" s="59" t="e">
        <f>VLOOKUP(B180,[2]Total!$A:$G,7,)</f>
        <v>#N/A</v>
      </c>
      <c r="P180" s="59" t="e">
        <f>VLOOKUP(B180,[2]Total!$A:$H,8,)</f>
        <v>#N/A</v>
      </c>
      <c r="Q180" s="59" t="e">
        <f>VLOOKUP(B180,[2]Total!$A:$I,9,)</f>
        <v>#N/A</v>
      </c>
      <c r="R180" s="59" t="e">
        <f>VLOOKUP(B180,[2]Total!$A:$J,10,)</f>
        <v>#N/A</v>
      </c>
      <c r="S180" s="59" t="e">
        <f>VLOOKUP(B180,[2]Total!$A:$K,11,)</f>
        <v>#N/A</v>
      </c>
      <c r="T180" s="59" t="e">
        <f>VLOOKUP(B180,[2]Total!$A:$L,12,)</f>
        <v>#N/A</v>
      </c>
      <c r="U180" s="59" t="e">
        <f>VLOOKUP(B180,[2]Total!$A:$M,13,)</f>
        <v>#N/A</v>
      </c>
      <c r="V180" s="59" t="e">
        <f>VLOOKUP(B180,[2]Total!$A:$N,14,)</f>
        <v>#N/A</v>
      </c>
      <c r="W180" s="59" t="e">
        <f>VLOOKUP(B180,[2]Total!$A:$O,15,)</f>
        <v>#N/A</v>
      </c>
      <c r="X180" s="59" t="e">
        <f>VLOOKUP(B180,[2]Total!$A:$P,16,)</f>
        <v>#N/A</v>
      </c>
      <c r="Y180" s="59" t="e">
        <f>VLOOKUP(B180,[2]Total!$A:$Q,17,)</f>
        <v>#N/A</v>
      </c>
      <c r="Z180" s="59" t="e">
        <f>VLOOKUP(B180,[2]Total!$A:$R,18,)</f>
        <v>#N/A</v>
      </c>
      <c r="AA180" s="59" t="e">
        <f>VLOOKUP(B180,[2]Total!$A:$S,19,)</f>
        <v>#N/A</v>
      </c>
      <c r="AB180" s="59" t="e">
        <f>VLOOKUP(B180,[2]Total!$A:$T,20,)</f>
        <v>#N/A</v>
      </c>
    </row>
    <row r="181" spans="2:28" ht="63.75" hidden="1" x14ac:dyDescent="0.25">
      <c r="B181" s="53">
        <v>167</v>
      </c>
      <c r="C181" s="54" t="s">
        <v>458</v>
      </c>
      <c r="D181" s="55" t="s">
        <v>459</v>
      </c>
      <c r="E181" s="54" t="s">
        <v>460</v>
      </c>
      <c r="F181" s="40" t="e">
        <f t="shared" si="5"/>
        <v>#N/A</v>
      </c>
      <c r="G181" s="56">
        <v>0</v>
      </c>
      <c r="H181" s="57"/>
      <c r="I181" s="56">
        <v>0</v>
      </c>
      <c r="J181" s="58" t="e">
        <f t="shared" si="4"/>
        <v>#N/A</v>
      </c>
      <c r="K181" s="37">
        <v>0</v>
      </c>
      <c r="L181" s="59" t="e">
        <f>VLOOKUP(B181,[2]Total!$A:$D,4,)</f>
        <v>#N/A</v>
      </c>
      <c r="M181" s="59" t="e">
        <f>VLOOKUP(B181,[2]Total!$A:$E,5,)</f>
        <v>#N/A</v>
      </c>
      <c r="N181" s="59" t="e">
        <f>VLOOKUP(B181,[2]Total!$A:$F,6,)</f>
        <v>#N/A</v>
      </c>
      <c r="O181" s="59" t="e">
        <f>VLOOKUP(B181,[2]Total!$A:$G,7,)</f>
        <v>#N/A</v>
      </c>
      <c r="P181" s="59" t="e">
        <f>VLOOKUP(B181,[2]Total!$A:$H,8,)</f>
        <v>#N/A</v>
      </c>
      <c r="Q181" s="59" t="e">
        <f>VLOOKUP(B181,[2]Total!$A:$I,9,)</f>
        <v>#N/A</v>
      </c>
      <c r="R181" s="59" t="e">
        <f>VLOOKUP(B181,[2]Total!$A:$J,10,)</f>
        <v>#N/A</v>
      </c>
      <c r="S181" s="59" t="e">
        <f>VLOOKUP(B181,[2]Total!$A:$K,11,)</f>
        <v>#N/A</v>
      </c>
      <c r="T181" s="59" t="e">
        <f>VLOOKUP(B181,[2]Total!$A:$L,12,)</f>
        <v>#N/A</v>
      </c>
      <c r="U181" s="59" t="e">
        <f>VLOOKUP(B181,[2]Total!$A:$M,13,)</f>
        <v>#N/A</v>
      </c>
      <c r="V181" s="59" t="e">
        <f>VLOOKUP(B181,[2]Total!$A:$N,14,)</f>
        <v>#N/A</v>
      </c>
      <c r="W181" s="59" t="e">
        <f>VLOOKUP(B181,[2]Total!$A:$O,15,)</f>
        <v>#N/A</v>
      </c>
      <c r="X181" s="59" t="e">
        <f>VLOOKUP(B181,[2]Total!$A:$P,16,)</f>
        <v>#N/A</v>
      </c>
      <c r="Y181" s="59" t="e">
        <f>VLOOKUP(B181,[2]Total!$A:$Q,17,)</f>
        <v>#N/A</v>
      </c>
      <c r="Z181" s="59" t="e">
        <f>VLOOKUP(B181,[2]Total!$A:$R,18,)</f>
        <v>#N/A</v>
      </c>
      <c r="AA181" s="59" t="e">
        <f>VLOOKUP(B181,[2]Total!$A:$S,19,)</f>
        <v>#N/A</v>
      </c>
      <c r="AB181" s="59" t="e">
        <f>VLOOKUP(B181,[2]Total!$A:$T,20,)</f>
        <v>#N/A</v>
      </c>
    </row>
    <row r="182" spans="2:28" ht="38.25" hidden="1" x14ac:dyDescent="0.25">
      <c r="B182" s="53">
        <v>168</v>
      </c>
      <c r="C182" s="54" t="s">
        <v>461</v>
      </c>
      <c r="D182" s="55" t="s">
        <v>462</v>
      </c>
      <c r="E182" s="54" t="s">
        <v>11</v>
      </c>
      <c r="F182" s="40" t="e">
        <f t="shared" si="5"/>
        <v>#N/A</v>
      </c>
      <c r="G182" s="56">
        <v>0</v>
      </c>
      <c r="H182" s="57"/>
      <c r="I182" s="56">
        <v>0</v>
      </c>
      <c r="J182" s="58" t="e">
        <f t="shared" si="4"/>
        <v>#N/A</v>
      </c>
      <c r="K182" s="37">
        <v>0</v>
      </c>
      <c r="L182" s="59" t="e">
        <f>VLOOKUP(B182,[2]Total!$A:$D,4,)</f>
        <v>#N/A</v>
      </c>
      <c r="M182" s="59" t="e">
        <f>VLOOKUP(B182,[2]Total!$A:$E,5,)</f>
        <v>#N/A</v>
      </c>
      <c r="N182" s="59" t="e">
        <f>VLOOKUP(B182,[2]Total!$A:$F,6,)</f>
        <v>#N/A</v>
      </c>
      <c r="O182" s="59" t="e">
        <f>VLOOKUP(B182,[2]Total!$A:$G,7,)</f>
        <v>#N/A</v>
      </c>
      <c r="P182" s="59" t="e">
        <f>VLOOKUP(B182,[2]Total!$A:$H,8,)</f>
        <v>#N/A</v>
      </c>
      <c r="Q182" s="59" t="e">
        <f>VLOOKUP(B182,[2]Total!$A:$I,9,)</f>
        <v>#N/A</v>
      </c>
      <c r="R182" s="59" t="e">
        <f>VLOOKUP(B182,[2]Total!$A:$J,10,)</f>
        <v>#N/A</v>
      </c>
      <c r="S182" s="59" t="e">
        <f>VLOOKUP(B182,[2]Total!$A:$K,11,)</f>
        <v>#N/A</v>
      </c>
      <c r="T182" s="59" t="e">
        <f>VLOOKUP(B182,[2]Total!$A:$L,12,)</f>
        <v>#N/A</v>
      </c>
      <c r="U182" s="59" t="e">
        <f>VLOOKUP(B182,[2]Total!$A:$M,13,)</f>
        <v>#N/A</v>
      </c>
      <c r="V182" s="59" t="e">
        <f>VLOOKUP(B182,[2]Total!$A:$N,14,)</f>
        <v>#N/A</v>
      </c>
      <c r="W182" s="59" t="e">
        <f>VLOOKUP(B182,[2]Total!$A:$O,15,)</f>
        <v>#N/A</v>
      </c>
      <c r="X182" s="59" t="e">
        <f>VLOOKUP(B182,[2]Total!$A:$P,16,)</f>
        <v>#N/A</v>
      </c>
      <c r="Y182" s="59" t="e">
        <f>VLOOKUP(B182,[2]Total!$A:$Q,17,)</f>
        <v>#N/A</v>
      </c>
      <c r="Z182" s="59" t="e">
        <f>VLOOKUP(B182,[2]Total!$A:$R,18,)</f>
        <v>#N/A</v>
      </c>
      <c r="AA182" s="59" t="e">
        <f>VLOOKUP(B182,[2]Total!$A:$S,19,)</f>
        <v>#N/A</v>
      </c>
      <c r="AB182" s="59" t="e">
        <f>VLOOKUP(B182,[2]Total!$A:$T,20,)</f>
        <v>#N/A</v>
      </c>
    </row>
    <row r="183" spans="2:28" ht="63.75" hidden="1" x14ac:dyDescent="0.25">
      <c r="B183" s="53">
        <v>169</v>
      </c>
      <c r="C183" s="54" t="s">
        <v>463</v>
      </c>
      <c r="D183" s="55" t="s">
        <v>464</v>
      </c>
      <c r="E183" s="54" t="s">
        <v>11</v>
      </c>
      <c r="F183" s="40" t="e">
        <f t="shared" si="5"/>
        <v>#N/A</v>
      </c>
      <c r="G183" s="56">
        <v>0</v>
      </c>
      <c r="H183" s="57"/>
      <c r="I183" s="56">
        <v>0</v>
      </c>
      <c r="J183" s="58" t="e">
        <f t="shared" si="4"/>
        <v>#N/A</v>
      </c>
      <c r="K183" s="37">
        <v>0</v>
      </c>
      <c r="L183" s="59" t="e">
        <f>VLOOKUP(B183,[2]Total!$A:$D,4,)</f>
        <v>#N/A</v>
      </c>
      <c r="M183" s="59" t="e">
        <f>VLOOKUP(B183,[2]Total!$A:$E,5,)</f>
        <v>#N/A</v>
      </c>
      <c r="N183" s="59" t="e">
        <f>VLOOKUP(B183,[2]Total!$A:$F,6,)</f>
        <v>#N/A</v>
      </c>
      <c r="O183" s="59" t="e">
        <f>VLOOKUP(B183,[2]Total!$A:$G,7,)</f>
        <v>#N/A</v>
      </c>
      <c r="P183" s="59" t="e">
        <f>VLOOKUP(B183,[2]Total!$A:$H,8,)</f>
        <v>#N/A</v>
      </c>
      <c r="Q183" s="59" t="e">
        <f>VLOOKUP(B183,[2]Total!$A:$I,9,)</f>
        <v>#N/A</v>
      </c>
      <c r="R183" s="59" t="e">
        <f>VLOOKUP(B183,[2]Total!$A:$J,10,)</f>
        <v>#N/A</v>
      </c>
      <c r="S183" s="59" t="e">
        <f>VLOOKUP(B183,[2]Total!$A:$K,11,)</f>
        <v>#N/A</v>
      </c>
      <c r="T183" s="59" t="e">
        <f>VLOOKUP(B183,[2]Total!$A:$L,12,)</f>
        <v>#N/A</v>
      </c>
      <c r="U183" s="59" t="e">
        <f>VLOOKUP(B183,[2]Total!$A:$M,13,)</f>
        <v>#N/A</v>
      </c>
      <c r="V183" s="59" t="e">
        <f>VLOOKUP(B183,[2]Total!$A:$N,14,)</f>
        <v>#N/A</v>
      </c>
      <c r="W183" s="59" t="e">
        <f>VLOOKUP(B183,[2]Total!$A:$O,15,)</f>
        <v>#N/A</v>
      </c>
      <c r="X183" s="59" t="e">
        <f>VLOOKUP(B183,[2]Total!$A:$P,16,)</f>
        <v>#N/A</v>
      </c>
      <c r="Y183" s="59" t="e">
        <f>VLOOKUP(B183,[2]Total!$A:$Q,17,)</f>
        <v>#N/A</v>
      </c>
      <c r="Z183" s="59" t="e">
        <f>VLOOKUP(B183,[2]Total!$A:$R,18,)</f>
        <v>#N/A</v>
      </c>
      <c r="AA183" s="59" t="e">
        <f>VLOOKUP(B183,[2]Total!$A:$S,19,)</f>
        <v>#N/A</v>
      </c>
      <c r="AB183" s="59" t="e">
        <f>VLOOKUP(B183,[2]Total!$A:$T,20,)</f>
        <v>#N/A</v>
      </c>
    </row>
    <row r="184" spans="2:28" ht="114.75" hidden="1" x14ac:dyDescent="0.25">
      <c r="B184" s="53">
        <v>170</v>
      </c>
      <c r="C184" s="54" t="s">
        <v>465</v>
      </c>
      <c r="D184" s="55" t="s">
        <v>466</v>
      </c>
      <c r="E184" s="54" t="s">
        <v>467</v>
      </c>
      <c r="F184" s="40" t="e">
        <f t="shared" si="5"/>
        <v>#N/A</v>
      </c>
      <c r="G184" s="56">
        <v>0</v>
      </c>
      <c r="H184" s="57"/>
      <c r="I184" s="56">
        <v>0</v>
      </c>
      <c r="J184" s="58" t="e">
        <f t="shared" si="4"/>
        <v>#N/A</v>
      </c>
      <c r="K184" s="37">
        <v>0</v>
      </c>
      <c r="L184" s="59" t="e">
        <f>VLOOKUP(B184,[2]Total!$A:$D,4,)</f>
        <v>#N/A</v>
      </c>
      <c r="M184" s="59" t="e">
        <f>VLOOKUP(B184,[2]Total!$A:$E,5,)</f>
        <v>#N/A</v>
      </c>
      <c r="N184" s="59" t="e">
        <f>VLOOKUP(B184,[2]Total!$A:$F,6,)</f>
        <v>#N/A</v>
      </c>
      <c r="O184" s="59" t="e">
        <f>VLOOKUP(B184,[2]Total!$A:$G,7,)</f>
        <v>#N/A</v>
      </c>
      <c r="P184" s="59" t="e">
        <f>VLOOKUP(B184,[2]Total!$A:$H,8,)</f>
        <v>#N/A</v>
      </c>
      <c r="Q184" s="59" t="e">
        <f>VLOOKUP(B184,[2]Total!$A:$I,9,)</f>
        <v>#N/A</v>
      </c>
      <c r="R184" s="59" t="e">
        <f>VLOOKUP(B184,[2]Total!$A:$J,10,)</f>
        <v>#N/A</v>
      </c>
      <c r="S184" s="59" t="e">
        <f>VLOOKUP(B184,[2]Total!$A:$K,11,)</f>
        <v>#N/A</v>
      </c>
      <c r="T184" s="59" t="e">
        <f>VLOOKUP(B184,[2]Total!$A:$L,12,)</f>
        <v>#N/A</v>
      </c>
      <c r="U184" s="59" t="e">
        <f>VLOOKUP(B184,[2]Total!$A:$M,13,)</f>
        <v>#N/A</v>
      </c>
      <c r="V184" s="59" t="e">
        <f>VLOOKUP(B184,[2]Total!$A:$N,14,)</f>
        <v>#N/A</v>
      </c>
      <c r="W184" s="59" t="e">
        <f>VLOOKUP(B184,[2]Total!$A:$O,15,)</f>
        <v>#N/A</v>
      </c>
      <c r="X184" s="59" t="e">
        <f>VLOOKUP(B184,[2]Total!$A:$P,16,)</f>
        <v>#N/A</v>
      </c>
      <c r="Y184" s="59" t="e">
        <f>VLOOKUP(B184,[2]Total!$A:$Q,17,)</f>
        <v>#N/A</v>
      </c>
      <c r="Z184" s="59" t="e">
        <f>VLOOKUP(B184,[2]Total!$A:$R,18,)</f>
        <v>#N/A</v>
      </c>
      <c r="AA184" s="59" t="e">
        <f>VLOOKUP(B184,[2]Total!$A:$S,19,)</f>
        <v>#N/A</v>
      </c>
      <c r="AB184" s="59" t="e">
        <f>VLOOKUP(B184,[2]Total!$A:$T,20,)</f>
        <v>#N/A</v>
      </c>
    </row>
    <row r="185" spans="2:28" ht="76.5" hidden="1" x14ac:dyDescent="0.25">
      <c r="B185" s="53">
        <v>171</v>
      </c>
      <c r="C185" s="54" t="s">
        <v>468</v>
      </c>
      <c r="D185" s="55" t="s">
        <v>469</v>
      </c>
      <c r="E185" s="54" t="s">
        <v>467</v>
      </c>
      <c r="F185" s="40" t="e">
        <f t="shared" si="5"/>
        <v>#N/A</v>
      </c>
      <c r="G185" s="56">
        <v>0</v>
      </c>
      <c r="H185" s="57"/>
      <c r="I185" s="56">
        <v>0</v>
      </c>
      <c r="J185" s="58" t="e">
        <f t="shared" si="4"/>
        <v>#N/A</v>
      </c>
      <c r="K185" s="37">
        <v>0</v>
      </c>
      <c r="L185" s="59" t="e">
        <f>VLOOKUP(B185,[2]Total!$A:$D,4,)</f>
        <v>#N/A</v>
      </c>
      <c r="M185" s="59" t="e">
        <f>VLOOKUP(B185,[2]Total!$A:$E,5,)</f>
        <v>#N/A</v>
      </c>
      <c r="N185" s="59" t="e">
        <f>VLOOKUP(B185,[2]Total!$A:$F,6,)</f>
        <v>#N/A</v>
      </c>
      <c r="O185" s="59" t="e">
        <f>VLOOKUP(B185,[2]Total!$A:$G,7,)</f>
        <v>#N/A</v>
      </c>
      <c r="P185" s="59" t="e">
        <f>VLOOKUP(B185,[2]Total!$A:$H,8,)</f>
        <v>#N/A</v>
      </c>
      <c r="Q185" s="59" t="e">
        <f>VLOOKUP(B185,[2]Total!$A:$I,9,)</f>
        <v>#N/A</v>
      </c>
      <c r="R185" s="59" t="e">
        <f>VLOOKUP(B185,[2]Total!$A:$J,10,)</f>
        <v>#N/A</v>
      </c>
      <c r="S185" s="59" t="e">
        <f>VLOOKUP(B185,[2]Total!$A:$K,11,)</f>
        <v>#N/A</v>
      </c>
      <c r="T185" s="59" t="e">
        <f>VLOOKUP(B185,[2]Total!$A:$L,12,)</f>
        <v>#N/A</v>
      </c>
      <c r="U185" s="59" t="e">
        <f>VLOOKUP(B185,[2]Total!$A:$M,13,)</f>
        <v>#N/A</v>
      </c>
      <c r="V185" s="59" t="e">
        <f>VLOOKUP(B185,[2]Total!$A:$N,14,)</f>
        <v>#N/A</v>
      </c>
      <c r="W185" s="59" t="e">
        <f>VLOOKUP(B185,[2]Total!$A:$O,15,)</f>
        <v>#N/A</v>
      </c>
      <c r="X185" s="59" t="e">
        <f>VLOOKUP(B185,[2]Total!$A:$P,16,)</f>
        <v>#N/A</v>
      </c>
      <c r="Y185" s="59" t="e">
        <f>VLOOKUP(B185,[2]Total!$A:$Q,17,)</f>
        <v>#N/A</v>
      </c>
      <c r="Z185" s="59" t="e">
        <f>VLOOKUP(B185,[2]Total!$A:$R,18,)</f>
        <v>#N/A</v>
      </c>
      <c r="AA185" s="59" t="e">
        <f>VLOOKUP(B185,[2]Total!$A:$S,19,)</f>
        <v>#N/A</v>
      </c>
      <c r="AB185" s="59" t="e">
        <f>VLOOKUP(B185,[2]Total!$A:$T,20,)</f>
        <v>#N/A</v>
      </c>
    </row>
    <row r="186" spans="2:28" ht="89.25" hidden="1" x14ac:dyDescent="0.25">
      <c r="B186" s="53">
        <v>172</v>
      </c>
      <c r="C186" s="54" t="s">
        <v>470</v>
      </c>
      <c r="D186" s="55" t="s">
        <v>471</v>
      </c>
      <c r="E186" s="54" t="s">
        <v>472</v>
      </c>
      <c r="F186" s="40" t="e">
        <f t="shared" si="5"/>
        <v>#N/A</v>
      </c>
      <c r="G186" s="56">
        <v>0</v>
      </c>
      <c r="H186" s="57"/>
      <c r="I186" s="56">
        <v>0</v>
      </c>
      <c r="J186" s="58" t="e">
        <f t="shared" si="4"/>
        <v>#N/A</v>
      </c>
      <c r="K186" s="37">
        <v>0</v>
      </c>
      <c r="L186" s="59" t="e">
        <f>VLOOKUP(B186,[2]Total!$A:$D,4,)</f>
        <v>#N/A</v>
      </c>
      <c r="M186" s="59" t="e">
        <f>VLOOKUP(B186,[2]Total!$A:$E,5,)</f>
        <v>#N/A</v>
      </c>
      <c r="N186" s="59" t="e">
        <f>VLOOKUP(B186,[2]Total!$A:$F,6,)</f>
        <v>#N/A</v>
      </c>
      <c r="O186" s="59" t="e">
        <f>VLOOKUP(B186,[2]Total!$A:$G,7,)</f>
        <v>#N/A</v>
      </c>
      <c r="P186" s="59" t="e">
        <f>VLOOKUP(B186,[2]Total!$A:$H,8,)</f>
        <v>#N/A</v>
      </c>
      <c r="Q186" s="59" t="e">
        <f>VLOOKUP(B186,[2]Total!$A:$I,9,)</f>
        <v>#N/A</v>
      </c>
      <c r="R186" s="59" t="e">
        <f>VLOOKUP(B186,[2]Total!$A:$J,10,)</f>
        <v>#N/A</v>
      </c>
      <c r="S186" s="59" t="e">
        <f>VLOOKUP(B186,[2]Total!$A:$K,11,)</f>
        <v>#N/A</v>
      </c>
      <c r="T186" s="59" t="e">
        <f>VLOOKUP(B186,[2]Total!$A:$L,12,)</f>
        <v>#N/A</v>
      </c>
      <c r="U186" s="59" t="e">
        <f>VLOOKUP(B186,[2]Total!$A:$M,13,)</f>
        <v>#N/A</v>
      </c>
      <c r="V186" s="59" t="e">
        <f>VLOOKUP(B186,[2]Total!$A:$N,14,)</f>
        <v>#N/A</v>
      </c>
      <c r="W186" s="59" t="e">
        <f>VLOOKUP(B186,[2]Total!$A:$O,15,)</f>
        <v>#N/A</v>
      </c>
      <c r="X186" s="59" t="e">
        <f>VLOOKUP(B186,[2]Total!$A:$P,16,)</f>
        <v>#N/A</v>
      </c>
      <c r="Y186" s="59" t="e">
        <f>VLOOKUP(B186,[2]Total!$A:$Q,17,)</f>
        <v>#N/A</v>
      </c>
      <c r="Z186" s="59" t="e">
        <f>VLOOKUP(B186,[2]Total!$A:$R,18,)</f>
        <v>#N/A</v>
      </c>
      <c r="AA186" s="59" t="e">
        <f>VLOOKUP(B186,[2]Total!$A:$S,19,)</f>
        <v>#N/A</v>
      </c>
      <c r="AB186" s="59" t="e">
        <f>VLOOKUP(B186,[2]Total!$A:$T,20,)</f>
        <v>#N/A</v>
      </c>
    </row>
    <row r="187" spans="2:28" ht="114.75" hidden="1" x14ac:dyDescent="0.25">
      <c r="B187" s="53">
        <v>173</v>
      </c>
      <c r="C187" s="54" t="s">
        <v>473</v>
      </c>
      <c r="D187" s="55" t="s">
        <v>474</v>
      </c>
      <c r="E187" s="54" t="s">
        <v>472</v>
      </c>
      <c r="F187" s="40" t="e">
        <f t="shared" si="5"/>
        <v>#N/A</v>
      </c>
      <c r="G187" s="56">
        <v>0</v>
      </c>
      <c r="H187" s="57"/>
      <c r="I187" s="56">
        <v>0</v>
      </c>
      <c r="J187" s="58" t="e">
        <f t="shared" si="4"/>
        <v>#N/A</v>
      </c>
      <c r="K187" s="37">
        <v>0</v>
      </c>
      <c r="L187" s="59" t="e">
        <f>VLOOKUP(B187,[2]Total!$A:$D,4,)</f>
        <v>#N/A</v>
      </c>
      <c r="M187" s="59" t="e">
        <f>VLOOKUP(B187,[2]Total!$A:$E,5,)</f>
        <v>#N/A</v>
      </c>
      <c r="N187" s="59" t="e">
        <f>VLOOKUP(B187,[2]Total!$A:$F,6,)</f>
        <v>#N/A</v>
      </c>
      <c r="O187" s="59" t="e">
        <f>VLOOKUP(B187,[2]Total!$A:$G,7,)</f>
        <v>#N/A</v>
      </c>
      <c r="P187" s="59" t="e">
        <f>VLOOKUP(B187,[2]Total!$A:$H,8,)</f>
        <v>#N/A</v>
      </c>
      <c r="Q187" s="59" t="e">
        <f>VLOOKUP(B187,[2]Total!$A:$I,9,)</f>
        <v>#N/A</v>
      </c>
      <c r="R187" s="59" t="e">
        <f>VLOOKUP(B187,[2]Total!$A:$J,10,)</f>
        <v>#N/A</v>
      </c>
      <c r="S187" s="59" t="e">
        <f>VLOOKUP(B187,[2]Total!$A:$K,11,)</f>
        <v>#N/A</v>
      </c>
      <c r="T187" s="59" t="e">
        <f>VLOOKUP(B187,[2]Total!$A:$L,12,)</f>
        <v>#N/A</v>
      </c>
      <c r="U187" s="59" t="e">
        <f>VLOOKUP(B187,[2]Total!$A:$M,13,)</f>
        <v>#N/A</v>
      </c>
      <c r="V187" s="59" t="e">
        <f>VLOOKUP(B187,[2]Total!$A:$N,14,)</f>
        <v>#N/A</v>
      </c>
      <c r="W187" s="59" t="e">
        <f>VLOOKUP(B187,[2]Total!$A:$O,15,)</f>
        <v>#N/A</v>
      </c>
      <c r="X187" s="59" t="e">
        <f>VLOOKUP(B187,[2]Total!$A:$P,16,)</f>
        <v>#N/A</v>
      </c>
      <c r="Y187" s="59" t="e">
        <f>VLOOKUP(B187,[2]Total!$A:$Q,17,)</f>
        <v>#N/A</v>
      </c>
      <c r="Z187" s="59" t="e">
        <f>VLOOKUP(B187,[2]Total!$A:$R,18,)</f>
        <v>#N/A</v>
      </c>
      <c r="AA187" s="59" t="e">
        <f>VLOOKUP(B187,[2]Total!$A:$S,19,)</f>
        <v>#N/A</v>
      </c>
      <c r="AB187" s="59" t="e">
        <f>VLOOKUP(B187,[2]Total!$A:$T,20,)</f>
        <v>#N/A</v>
      </c>
    </row>
    <row r="188" spans="2:28" ht="51" hidden="1" x14ac:dyDescent="0.25">
      <c r="B188" s="53">
        <v>174</v>
      </c>
      <c r="C188" s="54" t="s">
        <v>475</v>
      </c>
      <c r="D188" s="55" t="s">
        <v>476</v>
      </c>
      <c r="E188" s="54" t="s">
        <v>477</v>
      </c>
      <c r="F188" s="40" t="e">
        <f t="shared" si="5"/>
        <v>#N/A</v>
      </c>
      <c r="G188" s="56">
        <v>0</v>
      </c>
      <c r="H188" s="57"/>
      <c r="I188" s="56">
        <v>0</v>
      </c>
      <c r="J188" s="58" t="e">
        <f t="shared" si="4"/>
        <v>#N/A</v>
      </c>
      <c r="K188" s="37">
        <v>0</v>
      </c>
      <c r="L188" s="59" t="e">
        <f>VLOOKUP(B188,[2]Total!$A:$D,4,)</f>
        <v>#N/A</v>
      </c>
      <c r="M188" s="59" t="e">
        <f>VLOOKUP(B188,[2]Total!$A:$E,5,)</f>
        <v>#N/A</v>
      </c>
      <c r="N188" s="59" t="e">
        <f>VLOOKUP(B188,[2]Total!$A:$F,6,)</f>
        <v>#N/A</v>
      </c>
      <c r="O188" s="59" t="e">
        <f>VLOOKUP(B188,[2]Total!$A:$G,7,)</f>
        <v>#N/A</v>
      </c>
      <c r="P188" s="59" t="e">
        <f>VLOOKUP(B188,[2]Total!$A:$H,8,)</f>
        <v>#N/A</v>
      </c>
      <c r="Q188" s="59" t="e">
        <f>VLOOKUP(B188,[2]Total!$A:$I,9,)</f>
        <v>#N/A</v>
      </c>
      <c r="R188" s="59" t="e">
        <f>VLOOKUP(B188,[2]Total!$A:$J,10,)</f>
        <v>#N/A</v>
      </c>
      <c r="S188" s="59" t="e">
        <f>VLOOKUP(B188,[2]Total!$A:$K,11,)</f>
        <v>#N/A</v>
      </c>
      <c r="T188" s="59" t="e">
        <f>VLOOKUP(B188,[2]Total!$A:$L,12,)</f>
        <v>#N/A</v>
      </c>
      <c r="U188" s="59" t="e">
        <f>VLOOKUP(B188,[2]Total!$A:$M,13,)</f>
        <v>#N/A</v>
      </c>
      <c r="V188" s="59" t="e">
        <f>VLOOKUP(B188,[2]Total!$A:$N,14,)</f>
        <v>#N/A</v>
      </c>
      <c r="W188" s="59" t="e">
        <f>VLOOKUP(B188,[2]Total!$A:$O,15,)</f>
        <v>#N/A</v>
      </c>
      <c r="X188" s="59" t="e">
        <f>VLOOKUP(B188,[2]Total!$A:$P,16,)</f>
        <v>#N/A</v>
      </c>
      <c r="Y188" s="59" t="e">
        <f>VLOOKUP(B188,[2]Total!$A:$Q,17,)</f>
        <v>#N/A</v>
      </c>
      <c r="Z188" s="59" t="e">
        <f>VLOOKUP(B188,[2]Total!$A:$R,18,)</f>
        <v>#N/A</v>
      </c>
      <c r="AA188" s="59" t="e">
        <f>VLOOKUP(B188,[2]Total!$A:$S,19,)</f>
        <v>#N/A</v>
      </c>
      <c r="AB188" s="59" t="e">
        <f>VLOOKUP(B188,[2]Total!$A:$T,20,)</f>
        <v>#N/A</v>
      </c>
    </row>
    <row r="189" spans="2:28" ht="63.75" hidden="1" x14ac:dyDescent="0.25">
      <c r="B189" s="53">
        <v>175</v>
      </c>
      <c r="C189" s="54" t="s">
        <v>478</v>
      </c>
      <c r="D189" s="55" t="s">
        <v>479</v>
      </c>
      <c r="E189" s="54" t="s">
        <v>480</v>
      </c>
      <c r="F189" s="40" t="e">
        <f t="shared" si="5"/>
        <v>#N/A</v>
      </c>
      <c r="G189" s="56">
        <v>0</v>
      </c>
      <c r="H189" s="57"/>
      <c r="I189" s="56">
        <v>0</v>
      </c>
      <c r="J189" s="58" t="e">
        <f t="shared" si="4"/>
        <v>#N/A</v>
      </c>
      <c r="K189" s="37">
        <v>0</v>
      </c>
      <c r="L189" s="59" t="e">
        <f>VLOOKUP(B189,[2]Total!$A:$D,4,)</f>
        <v>#N/A</v>
      </c>
      <c r="M189" s="59" t="e">
        <f>VLOOKUP(B189,[2]Total!$A:$E,5,)</f>
        <v>#N/A</v>
      </c>
      <c r="N189" s="59" t="e">
        <f>VLOOKUP(B189,[2]Total!$A:$F,6,)</f>
        <v>#N/A</v>
      </c>
      <c r="O189" s="59" t="e">
        <f>VLOOKUP(B189,[2]Total!$A:$G,7,)</f>
        <v>#N/A</v>
      </c>
      <c r="P189" s="59" t="e">
        <f>VLOOKUP(B189,[2]Total!$A:$H,8,)</f>
        <v>#N/A</v>
      </c>
      <c r="Q189" s="59" t="e">
        <f>VLOOKUP(B189,[2]Total!$A:$I,9,)</f>
        <v>#N/A</v>
      </c>
      <c r="R189" s="59" t="e">
        <f>VLOOKUP(B189,[2]Total!$A:$J,10,)</f>
        <v>#N/A</v>
      </c>
      <c r="S189" s="59" t="e">
        <f>VLOOKUP(B189,[2]Total!$A:$K,11,)</f>
        <v>#N/A</v>
      </c>
      <c r="T189" s="59" t="e">
        <f>VLOOKUP(B189,[2]Total!$A:$L,12,)</f>
        <v>#N/A</v>
      </c>
      <c r="U189" s="59" t="e">
        <f>VLOOKUP(B189,[2]Total!$A:$M,13,)</f>
        <v>#N/A</v>
      </c>
      <c r="V189" s="59" t="e">
        <f>VLOOKUP(B189,[2]Total!$A:$N,14,)</f>
        <v>#N/A</v>
      </c>
      <c r="W189" s="59" t="e">
        <f>VLOOKUP(B189,[2]Total!$A:$O,15,)</f>
        <v>#N/A</v>
      </c>
      <c r="X189" s="59" t="e">
        <f>VLOOKUP(B189,[2]Total!$A:$P,16,)</f>
        <v>#N/A</v>
      </c>
      <c r="Y189" s="59" t="e">
        <f>VLOOKUP(B189,[2]Total!$A:$Q,17,)</f>
        <v>#N/A</v>
      </c>
      <c r="Z189" s="59" t="e">
        <f>VLOOKUP(B189,[2]Total!$A:$R,18,)</f>
        <v>#N/A</v>
      </c>
      <c r="AA189" s="59" t="e">
        <f>VLOOKUP(B189,[2]Total!$A:$S,19,)</f>
        <v>#N/A</v>
      </c>
      <c r="AB189" s="59" t="e">
        <f>VLOOKUP(B189,[2]Total!$A:$T,20,)</f>
        <v>#N/A</v>
      </c>
    </row>
    <row r="190" spans="2:28" ht="63.75" hidden="1" x14ac:dyDescent="0.25">
      <c r="B190" s="53">
        <v>176</v>
      </c>
      <c r="C190" s="54" t="s">
        <v>481</v>
      </c>
      <c r="D190" s="55" t="s">
        <v>479</v>
      </c>
      <c r="E190" s="54" t="s">
        <v>482</v>
      </c>
      <c r="F190" s="40" t="e">
        <f t="shared" si="5"/>
        <v>#N/A</v>
      </c>
      <c r="G190" s="56">
        <v>0</v>
      </c>
      <c r="H190" s="57"/>
      <c r="I190" s="56">
        <v>0</v>
      </c>
      <c r="J190" s="58" t="e">
        <f t="shared" si="4"/>
        <v>#N/A</v>
      </c>
      <c r="K190" s="37">
        <v>0</v>
      </c>
      <c r="L190" s="59" t="e">
        <f>VLOOKUP(B190,[2]Total!$A:$D,4,)</f>
        <v>#N/A</v>
      </c>
      <c r="M190" s="59" t="e">
        <f>VLOOKUP(B190,[2]Total!$A:$E,5,)</f>
        <v>#N/A</v>
      </c>
      <c r="N190" s="59" t="e">
        <f>VLOOKUP(B190,[2]Total!$A:$F,6,)</f>
        <v>#N/A</v>
      </c>
      <c r="O190" s="59" t="e">
        <f>VLOOKUP(B190,[2]Total!$A:$G,7,)</f>
        <v>#N/A</v>
      </c>
      <c r="P190" s="59" t="e">
        <f>VLOOKUP(B190,[2]Total!$A:$H,8,)</f>
        <v>#N/A</v>
      </c>
      <c r="Q190" s="59" t="e">
        <f>VLOOKUP(B190,[2]Total!$A:$I,9,)</f>
        <v>#N/A</v>
      </c>
      <c r="R190" s="59" t="e">
        <f>VLOOKUP(B190,[2]Total!$A:$J,10,)</f>
        <v>#N/A</v>
      </c>
      <c r="S190" s="59" t="e">
        <f>VLOOKUP(B190,[2]Total!$A:$K,11,)</f>
        <v>#N/A</v>
      </c>
      <c r="T190" s="59" t="e">
        <f>VLOOKUP(B190,[2]Total!$A:$L,12,)</f>
        <v>#N/A</v>
      </c>
      <c r="U190" s="59" t="e">
        <f>VLOOKUP(B190,[2]Total!$A:$M,13,)</f>
        <v>#N/A</v>
      </c>
      <c r="V190" s="59" t="e">
        <f>VLOOKUP(B190,[2]Total!$A:$N,14,)</f>
        <v>#N/A</v>
      </c>
      <c r="W190" s="59" t="e">
        <f>VLOOKUP(B190,[2]Total!$A:$O,15,)</f>
        <v>#N/A</v>
      </c>
      <c r="X190" s="59" t="e">
        <f>VLOOKUP(B190,[2]Total!$A:$P,16,)</f>
        <v>#N/A</v>
      </c>
      <c r="Y190" s="59" t="e">
        <f>VLOOKUP(B190,[2]Total!$A:$Q,17,)</f>
        <v>#N/A</v>
      </c>
      <c r="Z190" s="59" t="e">
        <f>VLOOKUP(B190,[2]Total!$A:$R,18,)</f>
        <v>#N/A</v>
      </c>
      <c r="AA190" s="59" t="e">
        <f>VLOOKUP(B190,[2]Total!$A:$S,19,)</f>
        <v>#N/A</v>
      </c>
      <c r="AB190" s="59" t="e">
        <f>VLOOKUP(B190,[2]Total!$A:$T,20,)</f>
        <v>#N/A</v>
      </c>
    </row>
    <row r="191" spans="2:28" ht="51" hidden="1" x14ac:dyDescent="0.25">
      <c r="B191" s="53">
        <v>177</v>
      </c>
      <c r="C191" s="54" t="s">
        <v>483</v>
      </c>
      <c r="D191" s="55" t="s">
        <v>479</v>
      </c>
      <c r="E191" s="54" t="s">
        <v>467</v>
      </c>
      <c r="F191" s="40" t="e">
        <f t="shared" si="5"/>
        <v>#N/A</v>
      </c>
      <c r="G191" s="56">
        <v>0</v>
      </c>
      <c r="H191" s="57"/>
      <c r="I191" s="56">
        <v>0</v>
      </c>
      <c r="J191" s="58" t="e">
        <f t="shared" si="4"/>
        <v>#N/A</v>
      </c>
      <c r="K191" s="37">
        <v>0</v>
      </c>
      <c r="L191" s="59" t="e">
        <f>VLOOKUP(B191,[2]Total!$A:$D,4,)</f>
        <v>#N/A</v>
      </c>
      <c r="M191" s="59" t="e">
        <f>VLOOKUP(B191,[2]Total!$A:$E,5,)</f>
        <v>#N/A</v>
      </c>
      <c r="N191" s="59" t="e">
        <f>VLOOKUP(B191,[2]Total!$A:$F,6,)</f>
        <v>#N/A</v>
      </c>
      <c r="O191" s="59" t="e">
        <f>VLOOKUP(B191,[2]Total!$A:$G,7,)</f>
        <v>#N/A</v>
      </c>
      <c r="P191" s="59" t="e">
        <f>VLOOKUP(B191,[2]Total!$A:$H,8,)</f>
        <v>#N/A</v>
      </c>
      <c r="Q191" s="59" t="e">
        <f>VLOOKUP(B191,[2]Total!$A:$I,9,)</f>
        <v>#N/A</v>
      </c>
      <c r="R191" s="59" t="e">
        <f>VLOOKUP(B191,[2]Total!$A:$J,10,)</f>
        <v>#N/A</v>
      </c>
      <c r="S191" s="59" t="e">
        <f>VLOOKUP(B191,[2]Total!$A:$K,11,)</f>
        <v>#N/A</v>
      </c>
      <c r="T191" s="59" t="e">
        <f>VLOOKUP(B191,[2]Total!$A:$L,12,)</f>
        <v>#N/A</v>
      </c>
      <c r="U191" s="59" t="e">
        <f>VLOOKUP(B191,[2]Total!$A:$M,13,)</f>
        <v>#N/A</v>
      </c>
      <c r="V191" s="59" t="e">
        <f>VLOOKUP(B191,[2]Total!$A:$N,14,)</f>
        <v>#N/A</v>
      </c>
      <c r="W191" s="59" t="e">
        <f>VLOOKUP(B191,[2]Total!$A:$O,15,)</f>
        <v>#N/A</v>
      </c>
      <c r="X191" s="59" t="e">
        <f>VLOOKUP(B191,[2]Total!$A:$P,16,)</f>
        <v>#N/A</v>
      </c>
      <c r="Y191" s="59" t="e">
        <f>VLOOKUP(B191,[2]Total!$A:$Q,17,)</f>
        <v>#N/A</v>
      </c>
      <c r="Z191" s="59" t="e">
        <f>VLOOKUP(B191,[2]Total!$A:$R,18,)</f>
        <v>#N/A</v>
      </c>
      <c r="AA191" s="59" t="e">
        <f>VLOOKUP(B191,[2]Total!$A:$S,19,)</f>
        <v>#N/A</v>
      </c>
      <c r="AB191" s="59" t="e">
        <f>VLOOKUP(B191,[2]Total!$A:$T,20,)</f>
        <v>#N/A</v>
      </c>
    </row>
    <row r="192" spans="2:28" ht="51" hidden="1" x14ac:dyDescent="0.25">
      <c r="B192" s="53">
        <v>178</v>
      </c>
      <c r="C192" s="54" t="s">
        <v>484</v>
      </c>
      <c r="D192" s="55" t="s">
        <v>485</v>
      </c>
      <c r="E192" s="54" t="s">
        <v>467</v>
      </c>
      <c r="F192" s="40" t="e">
        <f t="shared" si="5"/>
        <v>#N/A</v>
      </c>
      <c r="G192" s="56">
        <v>0</v>
      </c>
      <c r="H192" s="57"/>
      <c r="I192" s="56">
        <v>0</v>
      </c>
      <c r="J192" s="58" t="e">
        <f t="shared" si="4"/>
        <v>#N/A</v>
      </c>
      <c r="K192" s="37">
        <v>0</v>
      </c>
      <c r="L192" s="59" t="e">
        <f>VLOOKUP(B192,[2]Total!$A:$D,4,)</f>
        <v>#N/A</v>
      </c>
      <c r="M192" s="59" t="e">
        <f>VLOOKUP(B192,[2]Total!$A:$E,5,)</f>
        <v>#N/A</v>
      </c>
      <c r="N192" s="59" t="e">
        <f>VLOOKUP(B192,[2]Total!$A:$F,6,)</f>
        <v>#N/A</v>
      </c>
      <c r="O192" s="59" t="e">
        <f>VLOOKUP(B192,[2]Total!$A:$G,7,)</f>
        <v>#N/A</v>
      </c>
      <c r="P192" s="59" t="e">
        <f>VLOOKUP(B192,[2]Total!$A:$H,8,)</f>
        <v>#N/A</v>
      </c>
      <c r="Q192" s="59" t="e">
        <f>VLOOKUP(B192,[2]Total!$A:$I,9,)</f>
        <v>#N/A</v>
      </c>
      <c r="R192" s="59" t="e">
        <f>VLOOKUP(B192,[2]Total!$A:$J,10,)</f>
        <v>#N/A</v>
      </c>
      <c r="S192" s="59" t="e">
        <f>VLOOKUP(B192,[2]Total!$A:$K,11,)</f>
        <v>#N/A</v>
      </c>
      <c r="T192" s="59" t="e">
        <f>VLOOKUP(B192,[2]Total!$A:$L,12,)</f>
        <v>#N/A</v>
      </c>
      <c r="U192" s="59" t="e">
        <f>VLOOKUP(B192,[2]Total!$A:$M,13,)</f>
        <v>#N/A</v>
      </c>
      <c r="V192" s="59" t="e">
        <f>VLOOKUP(B192,[2]Total!$A:$N,14,)</f>
        <v>#N/A</v>
      </c>
      <c r="W192" s="59" t="e">
        <f>VLOOKUP(B192,[2]Total!$A:$O,15,)</f>
        <v>#N/A</v>
      </c>
      <c r="X192" s="59" t="e">
        <f>VLOOKUP(B192,[2]Total!$A:$P,16,)</f>
        <v>#N/A</v>
      </c>
      <c r="Y192" s="59" t="e">
        <f>VLOOKUP(B192,[2]Total!$A:$Q,17,)</f>
        <v>#N/A</v>
      </c>
      <c r="Z192" s="59" t="e">
        <f>VLOOKUP(B192,[2]Total!$A:$R,18,)</f>
        <v>#N/A</v>
      </c>
      <c r="AA192" s="59" t="e">
        <f>VLOOKUP(B192,[2]Total!$A:$S,19,)</f>
        <v>#N/A</v>
      </c>
      <c r="AB192" s="59" t="e">
        <f>VLOOKUP(B192,[2]Total!$A:$T,20,)</f>
        <v>#N/A</v>
      </c>
    </row>
    <row r="193" spans="2:28" ht="51" hidden="1" x14ac:dyDescent="0.25">
      <c r="B193" s="53">
        <v>179</v>
      </c>
      <c r="C193" s="54" t="s">
        <v>486</v>
      </c>
      <c r="D193" s="55" t="s">
        <v>487</v>
      </c>
      <c r="E193" s="54" t="s">
        <v>488</v>
      </c>
      <c r="F193" s="40" t="e">
        <f t="shared" si="5"/>
        <v>#N/A</v>
      </c>
      <c r="G193" s="56">
        <v>0</v>
      </c>
      <c r="H193" s="57"/>
      <c r="I193" s="56">
        <v>0</v>
      </c>
      <c r="J193" s="58" t="e">
        <f t="shared" si="4"/>
        <v>#N/A</v>
      </c>
      <c r="K193" s="37">
        <v>0</v>
      </c>
      <c r="L193" s="59" t="e">
        <f>VLOOKUP(B193,[2]Total!$A:$D,4,)</f>
        <v>#N/A</v>
      </c>
      <c r="M193" s="59" t="e">
        <f>VLOOKUP(B193,[2]Total!$A:$E,5,)</f>
        <v>#N/A</v>
      </c>
      <c r="N193" s="59" t="e">
        <f>VLOOKUP(B193,[2]Total!$A:$F,6,)</f>
        <v>#N/A</v>
      </c>
      <c r="O193" s="59" t="e">
        <f>VLOOKUP(B193,[2]Total!$A:$G,7,)</f>
        <v>#N/A</v>
      </c>
      <c r="P193" s="59" t="e">
        <f>VLOOKUP(B193,[2]Total!$A:$H,8,)</f>
        <v>#N/A</v>
      </c>
      <c r="Q193" s="59" t="e">
        <f>VLOOKUP(B193,[2]Total!$A:$I,9,)</f>
        <v>#N/A</v>
      </c>
      <c r="R193" s="59" t="e">
        <f>VLOOKUP(B193,[2]Total!$A:$J,10,)</f>
        <v>#N/A</v>
      </c>
      <c r="S193" s="59" t="e">
        <f>VLOOKUP(B193,[2]Total!$A:$K,11,)</f>
        <v>#N/A</v>
      </c>
      <c r="T193" s="59" t="e">
        <f>VLOOKUP(B193,[2]Total!$A:$L,12,)</f>
        <v>#N/A</v>
      </c>
      <c r="U193" s="59" t="e">
        <f>VLOOKUP(B193,[2]Total!$A:$M,13,)</f>
        <v>#N/A</v>
      </c>
      <c r="V193" s="59" t="e">
        <f>VLOOKUP(B193,[2]Total!$A:$N,14,)</f>
        <v>#N/A</v>
      </c>
      <c r="W193" s="59" t="e">
        <f>VLOOKUP(B193,[2]Total!$A:$O,15,)</f>
        <v>#N/A</v>
      </c>
      <c r="X193" s="59" t="e">
        <f>VLOOKUP(B193,[2]Total!$A:$P,16,)</f>
        <v>#N/A</v>
      </c>
      <c r="Y193" s="59" t="e">
        <f>VLOOKUP(B193,[2]Total!$A:$Q,17,)</f>
        <v>#N/A</v>
      </c>
      <c r="Z193" s="59" t="e">
        <f>VLOOKUP(B193,[2]Total!$A:$R,18,)</f>
        <v>#N/A</v>
      </c>
      <c r="AA193" s="59" t="e">
        <f>VLOOKUP(B193,[2]Total!$A:$S,19,)</f>
        <v>#N/A</v>
      </c>
      <c r="AB193" s="59" t="e">
        <f>VLOOKUP(B193,[2]Total!$A:$T,20,)</f>
        <v>#N/A</v>
      </c>
    </row>
    <row r="194" spans="2:28" ht="76.5" hidden="1" x14ac:dyDescent="0.25">
      <c r="B194" s="53">
        <v>180</v>
      </c>
      <c r="C194" s="54" t="s">
        <v>489</v>
      </c>
      <c r="D194" s="55" t="s">
        <v>490</v>
      </c>
      <c r="E194" s="54" t="s">
        <v>491</v>
      </c>
      <c r="F194" s="40" t="e">
        <f t="shared" si="5"/>
        <v>#N/A</v>
      </c>
      <c r="G194" s="56">
        <v>0</v>
      </c>
      <c r="H194" s="57"/>
      <c r="I194" s="56">
        <v>0</v>
      </c>
      <c r="J194" s="58" t="e">
        <f t="shared" si="4"/>
        <v>#N/A</v>
      </c>
      <c r="K194" s="37">
        <v>0</v>
      </c>
      <c r="L194" s="59" t="e">
        <f>VLOOKUP(B194,[2]Total!$A:$D,4,)</f>
        <v>#N/A</v>
      </c>
      <c r="M194" s="59" t="e">
        <f>VLOOKUP(B194,[2]Total!$A:$E,5,)</f>
        <v>#N/A</v>
      </c>
      <c r="N194" s="59" t="e">
        <f>VLOOKUP(B194,[2]Total!$A:$F,6,)</f>
        <v>#N/A</v>
      </c>
      <c r="O194" s="59" t="e">
        <f>VLOOKUP(B194,[2]Total!$A:$G,7,)</f>
        <v>#N/A</v>
      </c>
      <c r="P194" s="59" t="e">
        <f>VLOOKUP(B194,[2]Total!$A:$H,8,)</f>
        <v>#N/A</v>
      </c>
      <c r="Q194" s="59" t="e">
        <f>VLOOKUP(B194,[2]Total!$A:$I,9,)</f>
        <v>#N/A</v>
      </c>
      <c r="R194" s="59" t="e">
        <f>VLOOKUP(B194,[2]Total!$A:$J,10,)</f>
        <v>#N/A</v>
      </c>
      <c r="S194" s="59" t="e">
        <f>VLOOKUP(B194,[2]Total!$A:$K,11,)</f>
        <v>#N/A</v>
      </c>
      <c r="T194" s="59" t="e">
        <f>VLOOKUP(B194,[2]Total!$A:$L,12,)</f>
        <v>#N/A</v>
      </c>
      <c r="U194" s="59" t="e">
        <f>VLOOKUP(B194,[2]Total!$A:$M,13,)</f>
        <v>#N/A</v>
      </c>
      <c r="V194" s="59" t="e">
        <f>VLOOKUP(B194,[2]Total!$A:$N,14,)</f>
        <v>#N/A</v>
      </c>
      <c r="W194" s="59" t="e">
        <f>VLOOKUP(B194,[2]Total!$A:$O,15,)</f>
        <v>#N/A</v>
      </c>
      <c r="X194" s="59" t="e">
        <f>VLOOKUP(B194,[2]Total!$A:$P,16,)</f>
        <v>#N/A</v>
      </c>
      <c r="Y194" s="59" t="e">
        <f>VLOOKUP(B194,[2]Total!$A:$Q,17,)</f>
        <v>#N/A</v>
      </c>
      <c r="Z194" s="59" t="e">
        <f>VLOOKUP(B194,[2]Total!$A:$R,18,)</f>
        <v>#N/A</v>
      </c>
      <c r="AA194" s="59" t="e">
        <f>VLOOKUP(B194,[2]Total!$A:$S,19,)</f>
        <v>#N/A</v>
      </c>
      <c r="AB194" s="59" t="e">
        <f>VLOOKUP(B194,[2]Total!$A:$T,20,)</f>
        <v>#N/A</v>
      </c>
    </row>
    <row r="195" spans="2:28" ht="51" hidden="1" x14ac:dyDescent="0.25">
      <c r="B195" s="53">
        <v>181</v>
      </c>
      <c r="C195" s="54" t="s">
        <v>492</v>
      </c>
      <c r="D195" s="55" t="s">
        <v>493</v>
      </c>
      <c r="E195" s="54" t="s">
        <v>494</v>
      </c>
      <c r="F195" s="40" t="e">
        <f t="shared" si="5"/>
        <v>#N/A</v>
      </c>
      <c r="G195" s="56">
        <v>0</v>
      </c>
      <c r="H195" s="57"/>
      <c r="I195" s="56">
        <v>0</v>
      </c>
      <c r="J195" s="58" t="e">
        <f t="shared" si="4"/>
        <v>#N/A</v>
      </c>
      <c r="K195" s="37">
        <v>0</v>
      </c>
      <c r="L195" s="59" t="e">
        <f>VLOOKUP(B195,[2]Total!$A:$D,4,)</f>
        <v>#N/A</v>
      </c>
      <c r="M195" s="59" t="e">
        <f>VLOOKUP(B195,[2]Total!$A:$E,5,)</f>
        <v>#N/A</v>
      </c>
      <c r="N195" s="59" t="e">
        <f>VLOOKUP(B195,[2]Total!$A:$F,6,)</f>
        <v>#N/A</v>
      </c>
      <c r="O195" s="59" t="e">
        <f>VLOOKUP(B195,[2]Total!$A:$G,7,)</f>
        <v>#N/A</v>
      </c>
      <c r="P195" s="59" t="e">
        <f>VLOOKUP(B195,[2]Total!$A:$H,8,)</f>
        <v>#N/A</v>
      </c>
      <c r="Q195" s="59" t="e">
        <f>VLOOKUP(B195,[2]Total!$A:$I,9,)</f>
        <v>#N/A</v>
      </c>
      <c r="R195" s="59" t="e">
        <f>VLOOKUP(B195,[2]Total!$A:$J,10,)</f>
        <v>#N/A</v>
      </c>
      <c r="S195" s="59" t="e">
        <f>VLOOKUP(B195,[2]Total!$A:$K,11,)</f>
        <v>#N/A</v>
      </c>
      <c r="T195" s="59" t="e">
        <f>VLOOKUP(B195,[2]Total!$A:$L,12,)</f>
        <v>#N/A</v>
      </c>
      <c r="U195" s="59" t="e">
        <f>VLOOKUP(B195,[2]Total!$A:$M,13,)</f>
        <v>#N/A</v>
      </c>
      <c r="V195" s="59" t="e">
        <f>VLOOKUP(B195,[2]Total!$A:$N,14,)</f>
        <v>#N/A</v>
      </c>
      <c r="W195" s="59" t="e">
        <f>VLOOKUP(B195,[2]Total!$A:$O,15,)</f>
        <v>#N/A</v>
      </c>
      <c r="X195" s="59" t="e">
        <f>VLOOKUP(B195,[2]Total!$A:$P,16,)</f>
        <v>#N/A</v>
      </c>
      <c r="Y195" s="59" t="e">
        <f>VLOOKUP(B195,[2]Total!$A:$Q,17,)</f>
        <v>#N/A</v>
      </c>
      <c r="Z195" s="59" t="e">
        <f>VLOOKUP(B195,[2]Total!$A:$R,18,)</f>
        <v>#N/A</v>
      </c>
      <c r="AA195" s="59" t="e">
        <f>VLOOKUP(B195,[2]Total!$A:$S,19,)</f>
        <v>#N/A</v>
      </c>
      <c r="AB195" s="59" t="e">
        <f>VLOOKUP(B195,[2]Total!$A:$T,20,)</f>
        <v>#N/A</v>
      </c>
    </row>
    <row r="196" spans="2:28" ht="51" hidden="1" x14ac:dyDescent="0.25">
      <c r="B196" s="53">
        <v>182</v>
      </c>
      <c r="C196" s="54" t="s">
        <v>495</v>
      </c>
      <c r="D196" s="55" t="s">
        <v>493</v>
      </c>
      <c r="E196" s="54" t="s">
        <v>496</v>
      </c>
      <c r="F196" s="40" t="e">
        <f t="shared" si="5"/>
        <v>#N/A</v>
      </c>
      <c r="G196" s="56">
        <v>0</v>
      </c>
      <c r="H196" s="57"/>
      <c r="I196" s="56">
        <v>0</v>
      </c>
      <c r="J196" s="58" t="e">
        <f t="shared" si="4"/>
        <v>#N/A</v>
      </c>
      <c r="K196" s="37">
        <v>0</v>
      </c>
      <c r="L196" s="59" t="e">
        <f>VLOOKUP(B196,[2]Total!$A:$D,4,)</f>
        <v>#N/A</v>
      </c>
      <c r="M196" s="59" t="e">
        <f>VLOOKUP(B196,[2]Total!$A:$E,5,)</f>
        <v>#N/A</v>
      </c>
      <c r="N196" s="59" t="e">
        <f>VLOOKUP(B196,[2]Total!$A:$F,6,)</f>
        <v>#N/A</v>
      </c>
      <c r="O196" s="59" t="e">
        <f>VLOOKUP(B196,[2]Total!$A:$G,7,)</f>
        <v>#N/A</v>
      </c>
      <c r="P196" s="59" t="e">
        <f>VLOOKUP(B196,[2]Total!$A:$H,8,)</f>
        <v>#N/A</v>
      </c>
      <c r="Q196" s="59" t="e">
        <f>VLOOKUP(B196,[2]Total!$A:$I,9,)</f>
        <v>#N/A</v>
      </c>
      <c r="R196" s="59" t="e">
        <f>VLOOKUP(B196,[2]Total!$A:$J,10,)</f>
        <v>#N/A</v>
      </c>
      <c r="S196" s="59" t="e">
        <f>VLOOKUP(B196,[2]Total!$A:$K,11,)</f>
        <v>#N/A</v>
      </c>
      <c r="T196" s="59" t="e">
        <f>VLOOKUP(B196,[2]Total!$A:$L,12,)</f>
        <v>#N/A</v>
      </c>
      <c r="U196" s="59" t="e">
        <f>VLOOKUP(B196,[2]Total!$A:$M,13,)</f>
        <v>#N/A</v>
      </c>
      <c r="V196" s="59" t="e">
        <f>VLOOKUP(B196,[2]Total!$A:$N,14,)</f>
        <v>#N/A</v>
      </c>
      <c r="W196" s="59" t="e">
        <f>VLOOKUP(B196,[2]Total!$A:$O,15,)</f>
        <v>#N/A</v>
      </c>
      <c r="X196" s="59" t="e">
        <f>VLOOKUP(B196,[2]Total!$A:$P,16,)</f>
        <v>#N/A</v>
      </c>
      <c r="Y196" s="59" t="e">
        <f>VLOOKUP(B196,[2]Total!$A:$Q,17,)</f>
        <v>#N/A</v>
      </c>
      <c r="Z196" s="59" t="e">
        <f>VLOOKUP(B196,[2]Total!$A:$R,18,)</f>
        <v>#N/A</v>
      </c>
      <c r="AA196" s="59" t="e">
        <f>VLOOKUP(B196,[2]Total!$A:$S,19,)</f>
        <v>#N/A</v>
      </c>
      <c r="AB196" s="59" t="e">
        <f>VLOOKUP(B196,[2]Total!$A:$T,20,)</f>
        <v>#N/A</v>
      </c>
    </row>
    <row r="197" spans="2:28" ht="51" hidden="1" x14ac:dyDescent="0.25">
      <c r="B197" s="53">
        <v>183</v>
      </c>
      <c r="C197" s="54" t="s">
        <v>497</v>
      </c>
      <c r="D197" s="55" t="s">
        <v>493</v>
      </c>
      <c r="E197" s="54" t="s">
        <v>498</v>
      </c>
      <c r="F197" s="40" t="e">
        <f t="shared" si="5"/>
        <v>#N/A</v>
      </c>
      <c r="G197" s="56">
        <v>0</v>
      </c>
      <c r="H197" s="57"/>
      <c r="I197" s="56">
        <v>0</v>
      </c>
      <c r="J197" s="58" t="e">
        <f t="shared" si="4"/>
        <v>#N/A</v>
      </c>
      <c r="K197" s="37">
        <v>0</v>
      </c>
      <c r="L197" s="59" t="e">
        <f>VLOOKUP(B197,[2]Total!$A:$D,4,)</f>
        <v>#N/A</v>
      </c>
      <c r="M197" s="59" t="e">
        <f>VLOOKUP(B197,[2]Total!$A:$E,5,)</f>
        <v>#N/A</v>
      </c>
      <c r="N197" s="59" t="e">
        <f>VLOOKUP(B197,[2]Total!$A:$F,6,)</f>
        <v>#N/A</v>
      </c>
      <c r="O197" s="59" t="e">
        <f>VLOOKUP(B197,[2]Total!$A:$G,7,)</f>
        <v>#N/A</v>
      </c>
      <c r="P197" s="59" t="e">
        <f>VLOOKUP(B197,[2]Total!$A:$H,8,)</f>
        <v>#N/A</v>
      </c>
      <c r="Q197" s="59" t="e">
        <f>VLOOKUP(B197,[2]Total!$A:$I,9,)</f>
        <v>#N/A</v>
      </c>
      <c r="R197" s="59" t="e">
        <f>VLOOKUP(B197,[2]Total!$A:$J,10,)</f>
        <v>#N/A</v>
      </c>
      <c r="S197" s="59" t="e">
        <f>VLOOKUP(B197,[2]Total!$A:$K,11,)</f>
        <v>#N/A</v>
      </c>
      <c r="T197" s="59" t="e">
        <f>VLOOKUP(B197,[2]Total!$A:$L,12,)</f>
        <v>#N/A</v>
      </c>
      <c r="U197" s="59" t="e">
        <f>VLOOKUP(B197,[2]Total!$A:$M,13,)</f>
        <v>#N/A</v>
      </c>
      <c r="V197" s="59" t="e">
        <f>VLOOKUP(B197,[2]Total!$A:$N,14,)</f>
        <v>#N/A</v>
      </c>
      <c r="W197" s="59" t="e">
        <f>VLOOKUP(B197,[2]Total!$A:$O,15,)</f>
        <v>#N/A</v>
      </c>
      <c r="X197" s="59" t="e">
        <f>VLOOKUP(B197,[2]Total!$A:$P,16,)</f>
        <v>#N/A</v>
      </c>
      <c r="Y197" s="59" t="e">
        <f>VLOOKUP(B197,[2]Total!$A:$Q,17,)</f>
        <v>#N/A</v>
      </c>
      <c r="Z197" s="59" t="e">
        <f>VLOOKUP(B197,[2]Total!$A:$R,18,)</f>
        <v>#N/A</v>
      </c>
      <c r="AA197" s="59" t="e">
        <f>VLOOKUP(B197,[2]Total!$A:$S,19,)</f>
        <v>#N/A</v>
      </c>
      <c r="AB197" s="59" t="e">
        <f>VLOOKUP(B197,[2]Total!$A:$T,20,)</f>
        <v>#N/A</v>
      </c>
    </row>
    <row r="198" spans="2:28" ht="38.25" hidden="1" x14ac:dyDescent="0.25">
      <c r="B198" s="53">
        <v>184</v>
      </c>
      <c r="C198" s="54" t="s">
        <v>499</v>
      </c>
      <c r="D198" s="55" t="s">
        <v>500</v>
      </c>
      <c r="E198" s="54" t="s">
        <v>501</v>
      </c>
      <c r="F198" s="40" t="e">
        <f t="shared" si="5"/>
        <v>#N/A</v>
      </c>
      <c r="G198" s="56">
        <v>0</v>
      </c>
      <c r="H198" s="57"/>
      <c r="I198" s="56">
        <v>0</v>
      </c>
      <c r="J198" s="58" t="e">
        <f t="shared" si="4"/>
        <v>#N/A</v>
      </c>
      <c r="K198" s="37">
        <v>0</v>
      </c>
      <c r="L198" s="59" t="e">
        <f>VLOOKUP(B198,[2]Total!$A:$D,4,)</f>
        <v>#N/A</v>
      </c>
      <c r="M198" s="59" t="e">
        <f>VLOOKUP(B198,[2]Total!$A:$E,5,)</f>
        <v>#N/A</v>
      </c>
      <c r="N198" s="59" t="e">
        <f>VLOOKUP(B198,[2]Total!$A:$F,6,)</f>
        <v>#N/A</v>
      </c>
      <c r="O198" s="59" t="e">
        <f>VLOOKUP(B198,[2]Total!$A:$G,7,)</f>
        <v>#N/A</v>
      </c>
      <c r="P198" s="59" t="e">
        <f>VLOOKUP(B198,[2]Total!$A:$H,8,)</f>
        <v>#N/A</v>
      </c>
      <c r="Q198" s="59" t="e">
        <f>VLOOKUP(B198,[2]Total!$A:$I,9,)</f>
        <v>#N/A</v>
      </c>
      <c r="R198" s="59" t="e">
        <f>VLOOKUP(B198,[2]Total!$A:$J,10,)</f>
        <v>#N/A</v>
      </c>
      <c r="S198" s="59" t="e">
        <f>VLOOKUP(B198,[2]Total!$A:$K,11,)</f>
        <v>#N/A</v>
      </c>
      <c r="T198" s="59" t="e">
        <f>VLOOKUP(B198,[2]Total!$A:$L,12,)</f>
        <v>#N/A</v>
      </c>
      <c r="U198" s="59" t="e">
        <f>VLOOKUP(B198,[2]Total!$A:$M,13,)</f>
        <v>#N/A</v>
      </c>
      <c r="V198" s="59" t="e">
        <f>VLOOKUP(B198,[2]Total!$A:$N,14,)</f>
        <v>#N/A</v>
      </c>
      <c r="W198" s="59" t="e">
        <f>VLOOKUP(B198,[2]Total!$A:$O,15,)</f>
        <v>#N/A</v>
      </c>
      <c r="X198" s="59" t="e">
        <f>VLOOKUP(B198,[2]Total!$A:$P,16,)</f>
        <v>#N/A</v>
      </c>
      <c r="Y198" s="59" t="e">
        <f>VLOOKUP(B198,[2]Total!$A:$Q,17,)</f>
        <v>#N/A</v>
      </c>
      <c r="Z198" s="59" t="e">
        <f>VLOOKUP(B198,[2]Total!$A:$R,18,)</f>
        <v>#N/A</v>
      </c>
      <c r="AA198" s="59" t="e">
        <f>VLOOKUP(B198,[2]Total!$A:$S,19,)</f>
        <v>#N/A</v>
      </c>
      <c r="AB198" s="59" t="e">
        <f>VLOOKUP(B198,[2]Total!$A:$T,20,)</f>
        <v>#N/A</v>
      </c>
    </row>
    <row r="199" spans="2:28" ht="229.5" hidden="1" x14ac:dyDescent="0.25">
      <c r="B199" s="53">
        <v>185</v>
      </c>
      <c r="C199" s="54" t="s">
        <v>502</v>
      </c>
      <c r="D199" s="55" t="s">
        <v>503</v>
      </c>
      <c r="E199" s="54" t="s">
        <v>501</v>
      </c>
      <c r="F199" s="40" t="e">
        <f t="shared" si="5"/>
        <v>#N/A</v>
      </c>
      <c r="G199" s="56">
        <v>0</v>
      </c>
      <c r="H199" s="57"/>
      <c r="I199" s="56">
        <v>0</v>
      </c>
      <c r="J199" s="58" t="e">
        <f t="shared" si="4"/>
        <v>#N/A</v>
      </c>
      <c r="K199" s="37">
        <v>0</v>
      </c>
      <c r="L199" s="59" t="e">
        <f>VLOOKUP(B199,[2]Total!$A:$D,4,)</f>
        <v>#N/A</v>
      </c>
      <c r="M199" s="59" t="e">
        <f>VLOOKUP(B199,[2]Total!$A:$E,5,)</f>
        <v>#N/A</v>
      </c>
      <c r="N199" s="59" t="e">
        <f>VLOOKUP(B199,[2]Total!$A:$F,6,)</f>
        <v>#N/A</v>
      </c>
      <c r="O199" s="59" t="e">
        <f>VLOOKUP(B199,[2]Total!$A:$G,7,)</f>
        <v>#N/A</v>
      </c>
      <c r="P199" s="59" t="e">
        <f>VLOOKUP(B199,[2]Total!$A:$H,8,)</f>
        <v>#N/A</v>
      </c>
      <c r="Q199" s="59" t="e">
        <f>VLOOKUP(B199,[2]Total!$A:$I,9,)</f>
        <v>#N/A</v>
      </c>
      <c r="R199" s="59" t="e">
        <f>VLOOKUP(B199,[2]Total!$A:$J,10,)</f>
        <v>#N/A</v>
      </c>
      <c r="S199" s="59" t="e">
        <f>VLOOKUP(B199,[2]Total!$A:$K,11,)</f>
        <v>#N/A</v>
      </c>
      <c r="T199" s="59" t="e">
        <f>VLOOKUP(B199,[2]Total!$A:$L,12,)</f>
        <v>#N/A</v>
      </c>
      <c r="U199" s="59" t="e">
        <f>VLOOKUP(B199,[2]Total!$A:$M,13,)</f>
        <v>#N/A</v>
      </c>
      <c r="V199" s="59" t="e">
        <f>VLOOKUP(B199,[2]Total!$A:$N,14,)</f>
        <v>#N/A</v>
      </c>
      <c r="W199" s="59" t="e">
        <f>VLOOKUP(B199,[2]Total!$A:$O,15,)</f>
        <v>#N/A</v>
      </c>
      <c r="X199" s="59" t="e">
        <f>VLOOKUP(B199,[2]Total!$A:$P,16,)</f>
        <v>#N/A</v>
      </c>
      <c r="Y199" s="59" t="e">
        <f>VLOOKUP(B199,[2]Total!$A:$Q,17,)</f>
        <v>#N/A</v>
      </c>
      <c r="Z199" s="59" t="e">
        <f>VLOOKUP(B199,[2]Total!$A:$R,18,)</f>
        <v>#N/A</v>
      </c>
      <c r="AA199" s="59" t="e">
        <f>VLOOKUP(B199,[2]Total!$A:$S,19,)</f>
        <v>#N/A</v>
      </c>
      <c r="AB199" s="59" t="e">
        <f>VLOOKUP(B199,[2]Total!$A:$T,20,)</f>
        <v>#N/A</v>
      </c>
    </row>
    <row r="200" spans="2:28" ht="38.25" hidden="1" x14ac:dyDescent="0.25">
      <c r="B200" s="53">
        <v>186</v>
      </c>
      <c r="C200" s="54" t="s">
        <v>504</v>
      </c>
      <c r="D200" s="55" t="s">
        <v>505</v>
      </c>
      <c r="E200" s="54" t="s">
        <v>506</v>
      </c>
      <c r="F200" s="40" t="e">
        <f t="shared" si="5"/>
        <v>#N/A</v>
      </c>
      <c r="G200" s="56">
        <v>0</v>
      </c>
      <c r="H200" s="57"/>
      <c r="I200" s="56">
        <v>0</v>
      </c>
      <c r="J200" s="58" t="e">
        <f t="shared" si="4"/>
        <v>#N/A</v>
      </c>
      <c r="K200" s="37">
        <v>0</v>
      </c>
      <c r="L200" s="59" t="e">
        <f>VLOOKUP(B200,[2]Total!$A:$D,4,)</f>
        <v>#N/A</v>
      </c>
      <c r="M200" s="59" t="e">
        <f>VLOOKUP(B200,[2]Total!$A:$E,5,)</f>
        <v>#N/A</v>
      </c>
      <c r="N200" s="59" t="e">
        <f>VLOOKUP(B200,[2]Total!$A:$F,6,)</f>
        <v>#N/A</v>
      </c>
      <c r="O200" s="59" t="e">
        <f>VLOOKUP(B200,[2]Total!$A:$G,7,)</f>
        <v>#N/A</v>
      </c>
      <c r="P200" s="59" t="e">
        <f>VLOOKUP(B200,[2]Total!$A:$H,8,)</f>
        <v>#N/A</v>
      </c>
      <c r="Q200" s="59" t="e">
        <f>VLOOKUP(B200,[2]Total!$A:$I,9,)</f>
        <v>#N/A</v>
      </c>
      <c r="R200" s="59" t="e">
        <f>VLOOKUP(B200,[2]Total!$A:$J,10,)</f>
        <v>#N/A</v>
      </c>
      <c r="S200" s="59" t="e">
        <f>VLOOKUP(B200,[2]Total!$A:$K,11,)</f>
        <v>#N/A</v>
      </c>
      <c r="T200" s="59" t="e">
        <f>VLOOKUP(B200,[2]Total!$A:$L,12,)</f>
        <v>#N/A</v>
      </c>
      <c r="U200" s="59" t="e">
        <f>VLOOKUP(B200,[2]Total!$A:$M,13,)</f>
        <v>#N/A</v>
      </c>
      <c r="V200" s="59" t="e">
        <f>VLOOKUP(B200,[2]Total!$A:$N,14,)</f>
        <v>#N/A</v>
      </c>
      <c r="W200" s="59" t="e">
        <f>VLOOKUP(B200,[2]Total!$A:$O,15,)</f>
        <v>#N/A</v>
      </c>
      <c r="X200" s="59" t="e">
        <f>VLOOKUP(B200,[2]Total!$A:$P,16,)</f>
        <v>#N/A</v>
      </c>
      <c r="Y200" s="59" t="e">
        <f>VLOOKUP(B200,[2]Total!$A:$Q,17,)</f>
        <v>#N/A</v>
      </c>
      <c r="Z200" s="59" t="e">
        <f>VLOOKUP(B200,[2]Total!$A:$R,18,)</f>
        <v>#N/A</v>
      </c>
      <c r="AA200" s="59" t="e">
        <f>VLOOKUP(B200,[2]Total!$A:$S,19,)</f>
        <v>#N/A</v>
      </c>
      <c r="AB200" s="59" t="e">
        <f>VLOOKUP(B200,[2]Total!$A:$T,20,)</f>
        <v>#N/A</v>
      </c>
    </row>
    <row r="201" spans="2:28" ht="38.25" hidden="1" x14ac:dyDescent="0.25">
      <c r="B201" s="53">
        <v>187</v>
      </c>
      <c r="C201" s="54" t="s">
        <v>507</v>
      </c>
      <c r="D201" s="55" t="s">
        <v>508</v>
      </c>
      <c r="E201" s="54" t="s">
        <v>509</v>
      </c>
      <c r="F201" s="40" t="e">
        <f t="shared" si="5"/>
        <v>#N/A</v>
      </c>
      <c r="G201" s="56">
        <v>0</v>
      </c>
      <c r="H201" s="57"/>
      <c r="I201" s="56">
        <v>0</v>
      </c>
      <c r="J201" s="58" t="e">
        <f t="shared" si="4"/>
        <v>#N/A</v>
      </c>
      <c r="K201" s="37">
        <v>0</v>
      </c>
      <c r="L201" s="59" t="e">
        <f>VLOOKUP(B201,[2]Total!$A:$D,4,)</f>
        <v>#N/A</v>
      </c>
      <c r="M201" s="59" t="e">
        <f>VLOOKUP(B201,[2]Total!$A:$E,5,)</f>
        <v>#N/A</v>
      </c>
      <c r="N201" s="59" t="e">
        <f>VLOOKUP(B201,[2]Total!$A:$F,6,)</f>
        <v>#N/A</v>
      </c>
      <c r="O201" s="59" t="e">
        <f>VLOOKUP(B201,[2]Total!$A:$G,7,)</f>
        <v>#N/A</v>
      </c>
      <c r="P201" s="59" t="e">
        <f>VLOOKUP(B201,[2]Total!$A:$H,8,)</f>
        <v>#N/A</v>
      </c>
      <c r="Q201" s="59" t="e">
        <f>VLOOKUP(B201,[2]Total!$A:$I,9,)</f>
        <v>#N/A</v>
      </c>
      <c r="R201" s="59" t="e">
        <f>VLOOKUP(B201,[2]Total!$A:$J,10,)</f>
        <v>#N/A</v>
      </c>
      <c r="S201" s="59" t="e">
        <f>VLOOKUP(B201,[2]Total!$A:$K,11,)</f>
        <v>#N/A</v>
      </c>
      <c r="T201" s="59" t="e">
        <f>VLOOKUP(B201,[2]Total!$A:$L,12,)</f>
        <v>#N/A</v>
      </c>
      <c r="U201" s="59" t="e">
        <f>VLOOKUP(B201,[2]Total!$A:$M,13,)</f>
        <v>#N/A</v>
      </c>
      <c r="V201" s="59" t="e">
        <f>VLOOKUP(B201,[2]Total!$A:$N,14,)</f>
        <v>#N/A</v>
      </c>
      <c r="W201" s="59" t="e">
        <f>VLOOKUP(B201,[2]Total!$A:$O,15,)</f>
        <v>#N/A</v>
      </c>
      <c r="X201" s="59" t="e">
        <f>VLOOKUP(B201,[2]Total!$A:$P,16,)</f>
        <v>#N/A</v>
      </c>
      <c r="Y201" s="59" t="e">
        <f>VLOOKUP(B201,[2]Total!$A:$Q,17,)</f>
        <v>#N/A</v>
      </c>
      <c r="Z201" s="59" t="e">
        <f>VLOOKUP(B201,[2]Total!$A:$R,18,)</f>
        <v>#N/A</v>
      </c>
      <c r="AA201" s="59" t="e">
        <f>VLOOKUP(B201,[2]Total!$A:$S,19,)</f>
        <v>#N/A</v>
      </c>
      <c r="AB201" s="59" t="e">
        <f>VLOOKUP(B201,[2]Total!$A:$T,20,)</f>
        <v>#N/A</v>
      </c>
    </row>
    <row r="202" spans="2:28" ht="38.25" hidden="1" x14ac:dyDescent="0.25">
      <c r="B202" s="53">
        <v>188</v>
      </c>
      <c r="C202" s="54" t="s">
        <v>510</v>
      </c>
      <c r="D202" s="55" t="s">
        <v>500</v>
      </c>
      <c r="E202" s="54" t="s">
        <v>511</v>
      </c>
      <c r="F202" s="40" t="e">
        <f t="shared" si="5"/>
        <v>#N/A</v>
      </c>
      <c r="G202" s="56">
        <v>0</v>
      </c>
      <c r="H202" s="57"/>
      <c r="I202" s="56">
        <v>0</v>
      </c>
      <c r="J202" s="58" t="e">
        <f t="shared" si="4"/>
        <v>#N/A</v>
      </c>
      <c r="K202" s="37">
        <v>0</v>
      </c>
      <c r="L202" s="59" t="e">
        <f>VLOOKUP(B202,[2]Total!$A:$D,4,)</f>
        <v>#N/A</v>
      </c>
      <c r="M202" s="59" t="e">
        <f>VLOOKUP(B202,[2]Total!$A:$E,5,)</f>
        <v>#N/A</v>
      </c>
      <c r="N202" s="59" t="e">
        <f>VLOOKUP(B202,[2]Total!$A:$F,6,)</f>
        <v>#N/A</v>
      </c>
      <c r="O202" s="59" t="e">
        <f>VLOOKUP(B202,[2]Total!$A:$G,7,)</f>
        <v>#N/A</v>
      </c>
      <c r="P202" s="59" t="e">
        <f>VLOOKUP(B202,[2]Total!$A:$H,8,)</f>
        <v>#N/A</v>
      </c>
      <c r="Q202" s="59" t="e">
        <f>VLOOKUP(B202,[2]Total!$A:$I,9,)</f>
        <v>#N/A</v>
      </c>
      <c r="R202" s="59" t="e">
        <f>VLOOKUP(B202,[2]Total!$A:$J,10,)</f>
        <v>#N/A</v>
      </c>
      <c r="S202" s="59" t="e">
        <f>VLOOKUP(B202,[2]Total!$A:$K,11,)</f>
        <v>#N/A</v>
      </c>
      <c r="T202" s="59" t="e">
        <f>VLOOKUP(B202,[2]Total!$A:$L,12,)</f>
        <v>#N/A</v>
      </c>
      <c r="U202" s="59" t="e">
        <f>VLOOKUP(B202,[2]Total!$A:$M,13,)</f>
        <v>#N/A</v>
      </c>
      <c r="V202" s="59" t="e">
        <f>VLOOKUP(B202,[2]Total!$A:$N,14,)</f>
        <v>#N/A</v>
      </c>
      <c r="W202" s="59" t="e">
        <f>VLOOKUP(B202,[2]Total!$A:$O,15,)</f>
        <v>#N/A</v>
      </c>
      <c r="X202" s="59" t="e">
        <f>VLOOKUP(B202,[2]Total!$A:$P,16,)</f>
        <v>#N/A</v>
      </c>
      <c r="Y202" s="59" t="e">
        <f>VLOOKUP(B202,[2]Total!$A:$Q,17,)</f>
        <v>#N/A</v>
      </c>
      <c r="Z202" s="59" t="e">
        <f>VLOOKUP(B202,[2]Total!$A:$R,18,)</f>
        <v>#N/A</v>
      </c>
      <c r="AA202" s="59" t="e">
        <f>VLOOKUP(B202,[2]Total!$A:$S,19,)</f>
        <v>#N/A</v>
      </c>
      <c r="AB202" s="59" t="e">
        <f>VLOOKUP(B202,[2]Total!$A:$T,20,)</f>
        <v>#N/A</v>
      </c>
    </row>
    <row r="203" spans="2:28" ht="38.25" hidden="1" x14ac:dyDescent="0.25">
      <c r="B203" s="53">
        <v>189</v>
      </c>
      <c r="C203" s="54" t="s">
        <v>512</v>
      </c>
      <c r="D203" s="55" t="s">
        <v>513</v>
      </c>
      <c r="E203" s="54" t="s">
        <v>511</v>
      </c>
      <c r="F203" s="40" t="e">
        <f t="shared" si="5"/>
        <v>#N/A</v>
      </c>
      <c r="G203" s="56">
        <v>0</v>
      </c>
      <c r="H203" s="57"/>
      <c r="I203" s="56">
        <v>0</v>
      </c>
      <c r="J203" s="58" t="e">
        <f t="shared" si="4"/>
        <v>#N/A</v>
      </c>
      <c r="K203" s="37">
        <v>0</v>
      </c>
      <c r="L203" s="59" t="e">
        <f>VLOOKUP(B203,[2]Total!$A:$D,4,)</f>
        <v>#N/A</v>
      </c>
      <c r="M203" s="59" t="e">
        <f>VLOOKUP(B203,[2]Total!$A:$E,5,)</f>
        <v>#N/A</v>
      </c>
      <c r="N203" s="59" t="e">
        <f>VLOOKUP(B203,[2]Total!$A:$F,6,)</f>
        <v>#N/A</v>
      </c>
      <c r="O203" s="59" t="e">
        <f>VLOOKUP(B203,[2]Total!$A:$G,7,)</f>
        <v>#N/A</v>
      </c>
      <c r="P203" s="59" t="e">
        <f>VLOOKUP(B203,[2]Total!$A:$H,8,)</f>
        <v>#N/A</v>
      </c>
      <c r="Q203" s="59" t="e">
        <f>VLOOKUP(B203,[2]Total!$A:$I,9,)</f>
        <v>#N/A</v>
      </c>
      <c r="R203" s="59" t="e">
        <f>VLOOKUP(B203,[2]Total!$A:$J,10,)</f>
        <v>#N/A</v>
      </c>
      <c r="S203" s="59" t="e">
        <f>VLOOKUP(B203,[2]Total!$A:$K,11,)</f>
        <v>#N/A</v>
      </c>
      <c r="T203" s="59" t="e">
        <f>VLOOKUP(B203,[2]Total!$A:$L,12,)</f>
        <v>#N/A</v>
      </c>
      <c r="U203" s="59" t="e">
        <f>VLOOKUP(B203,[2]Total!$A:$M,13,)</f>
        <v>#N/A</v>
      </c>
      <c r="V203" s="59" t="e">
        <f>VLOOKUP(B203,[2]Total!$A:$N,14,)</f>
        <v>#N/A</v>
      </c>
      <c r="W203" s="59" t="e">
        <f>VLOOKUP(B203,[2]Total!$A:$O,15,)</f>
        <v>#N/A</v>
      </c>
      <c r="X203" s="59" t="e">
        <f>VLOOKUP(B203,[2]Total!$A:$P,16,)</f>
        <v>#N/A</v>
      </c>
      <c r="Y203" s="59" t="e">
        <f>VLOOKUP(B203,[2]Total!$A:$Q,17,)</f>
        <v>#N/A</v>
      </c>
      <c r="Z203" s="59" t="e">
        <f>VLOOKUP(B203,[2]Total!$A:$R,18,)</f>
        <v>#N/A</v>
      </c>
      <c r="AA203" s="59" t="e">
        <f>VLOOKUP(B203,[2]Total!$A:$S,19,)</f>
        <v>#N/A</v>
      </c>
      <c r="AB203" s="59" t="e">
        <f>VLOOKUP(B203,[2]Total!$A:$T,20,)</f>
        <v>#N/A</v>
      </c>
    </row>
    <row r="204" spans="2:28" ht="38.25" hidden="1" x14ac:dyDescent="0.25">
      <c r="B204" s="53">
        <v>190</v>
      </c>
      <c r="C204" s="54" t="s">
        <v>514</v>
      </c>
      <c r="D204" s="55" t="s">
        <v>515</v>
      </c>
      <c r="E204" s="54" t="s">
        <v>516</v>
      </c>
      <c r="F204" s="40" t="e">
        <f t="shared" si="5"/>
        <v>#N/A</v>
      </c>
      <c r="G204" s="56">
        <v>0</v>
      </c>
      <c r="H204" s="57"/>
      <c r="I204" s="56">
        <v>0</v>
      </c>
      <c r="J204" s="58" t="e">
        <f t="shared" si="4"/>
        <v>#N/A</v>
      </c>
      <c r="K204" s="37">
        <v>0</v>
      </c>
      <c r="L204" s="59" t="e">
        <f>VLOOKUP(B204,[2]Total!$A:$D,4,)</f>
        <v>#N/A</v>
      </c>
      <c r="M204" s="59" t="e">
        <f>VLOOKUP(B204,[2]Total!$A:$E,5,)</f>
        <v>#N/A</v>
      </c>
      <c r="N204" s="59" t="e">
        <f>VLOOKUP(B204,[2]Total!$A:$F,6,)</f>
        <v>#N/A</v>
      </c>
      <c r="O204" s="59" t="e">
        <f>VLOOKUP(B204,[2]Total!$A:$G,7,)</f>
        <v>#N/A</v>
      </c>
      <c r="P204" s="59" t="e">
        <f>VLOOKUP(B204,[2]Total!$A:$H,8,)</f>
        <v>#N/A</v>
      </c>
      <c r="Q204" s="59" t="e">
        <f>VLOOKUP(B204,[2]Total!$A:$I,9,)</f>
        <v>#N/A</v>
      </c>
      <c r="R204" s="59" t="e">
        <f>VLOOKUP(B204,[2]Total!$A:$J,10,)</f>
        <v>#N/A</v>
      </c>
      <c r="S204" s="59" t="e">
        <f>VLOOKUP(B204,[2]Total!$A:$K,11,)</f>
        <v>#N/A</v>
      </c>
      <c r="T204" s="59" t="e">
        <f>VLOOKUP(B204,[2]Total!$A:$L,12,)</f>
        <v>#N/A</v>
      </c>
      <c r="U204" s="59" t="e">
        <f>VLOOKUP(B204,[2]Total!$A:$M,13,)</f>
        <v>#N/A</v>
      </c>
      <c r="V204" s="59" t="e">
        <f>VLOOKUP(B204,[2]Total!$A:$N,14,)</f>
        <v>#N/A</v>
      </c>
      <c r="W204" s="59" t="e">
        <f>VLOOKUP(B204,[2]Total!$A:$O,15,)</f>
        <v>#N/A</v>
      </c>
      <c r="X204" s="59" t="e">
        <f>VLOOKUP(B204,[2]Total!$A:$P,16,)</f>
        <v>#N/A</v>
      </c>
      <c r="Y204" s="59" t="e">
        <f>VLOOKUP(B204,[2]Total!$A:$Q,17,)</f>
        <v>#N/A</v>
      </c>
      <c r="Z204" s="59" t="e">
        <f>VLOOKUP(B204,[2]Total!$A:$R,18,)</f>
        <v>#N/A</v>
      </c>
      <c r="AA204" s="59" t="e">
        <f>VLOOKUP(B204,[2]Total!$A:$S,19,)</f>
        <v>#N/A</v>
      </c>
      <c r="AB204" s="59" t="e">
        <f>VLOOKUP(B204,[2]Total!$A:$T,20,)</f>
        <v>#N/A</v>
      </c>
    </row>
    <row r="205" spans="2:28" ht="38.25" hidden="1" x14ac:dyDescent="0.25">
      <c r="B205" s="53">
        <v>191</v>
      </c>
      <c r="C205" s="54" t="s">
        <v>517</v>
      </c>
      <c r="D205" s="55" t="s">
        <v>518</v>
      </c>
      <c r="E205" s="54" t="s">
        <v>519</v>
      </c>
      <c r="F205" s="40" t="e">
        <f t="shared" si="5"/>
        <v>#N/A</v>
      </c>
      <c r="G205" s="56">
        <v>0</v>
      </c>
      <c r="H205" s="57"/>
      <c r="I205" s="56">
        <v>0</v>
      </c>
      <c r="J205" s="58" t="e">
        <f t="shared" si="4"/>
        <v>#N/A</v>
      </c>
      <c r="K205" s="37">
        <v>0</v>
      </c>
      <c r="L205" s="59" t="e">
        <f>VLOOKUP(B205,[2]Total!$A:$D,4,)</f>
        <v>#N/A</v>
      </c>
      <c r="M205" s="59" t="e">
        <f>VLOOKUP(B205,[2]Total!$A:$E,5,)</f>
        <v>#N/A</v>
      </c>
      <c r="N205" s="59" t="e">
        <f>VLOOKUP(B205,[2]Total!$A:$F,6,)</f>
        <v>#N/A</v>
      </c>
      <c r="O205" s="59" t="e">
        <f>VLOOKUP(B205,[2]Total!$A:$G,7,)</f>
        <v>#N/A</v>
      </c>
      <c r="P205" s="59" t="e">
        <f>VLOOKUP(B205,[2]Total!$A:$H,8,)</f>
        <v>#N/A</v>
      </c>
      <c r="Q205" s="59" t="e">
        <f>VLOOKUP(B205,[2]Total!$A:$I,9,)</f>
        <v>#N/A</v>
      </c>
      <c r="R205" s="59" t="e">
        <f>VLOOKUP(B205,[2]Total!$A:$J,10,)</f>
        <v>#N/A</v>
      </c>
      <c r="S205" s="59" t="e">
        <f>VLOOKUP(B205,[2]Total!$A:$K,11,)</f>
        <v>#N/A</v>
      </c>
      <c r="T205" s="59" t="e">
        <f>VLOOKUP(B205,[2]Total!$A:$L,12,)</f>
        <v>#N/A</v>
      </c>
      <c r="U205" s="59" t="e">
        <f>VLOOKUP(B205,[2]Total!$A:$M,13,)</f>
        <v>#N/A</v>
      </c>
      <c r="V205" s="59" t="e">
        <f>VLOOKUP(B205,[2]Total!$A:$N,14,)</f>
        <v>#N/A</v>
      </c>
      <c r="W205" s="59" t="e">
        <f>VLOOKUP(B205,[2]Total!$A:$O,15,)</f>
        <v>#N/A</v>
      </c>
      <c r="X205" s="59" t="e">
        <f>VLOOKUP(B205,[2]Total!$A:$P,16,)</f>
        <v>#N/A</v>
      </c>
      <c r="Y205" s="59" t="e">
        <f>VLOOKUP(B205,[2]Total!$A:$Q,17,)</f>
        <v>#N/A</v>
      </c>
      <c r="Z205" s="59" t="e">
        <f>VLOOKUP(B205,[2]Total!$A:$R,18,)</f>
        <v>#N/A</v>
      </c>
      <c r="AA205" s="59" t="e">
        <f>VLOOKUP(B205,[2]Total!$A:$S,19,)</f>
        <v>#N/A</v>
      </c>
      <c r="AB205" s="59" t="e">
        <f>VLOOKUP(B205,[2]Total!$A:$T,20,)</f>
        <v>#N/A</v>
      </c>
    </row>
    <row r="206" spans="2:28" ht="38.25" hidden="1" x14ac:dyDescent="0.25">
      <c r="B206" s="53">
        <v>192</v>
      </c>
      <c r="C206" s="54" t="s">
        <v>520</v>
      </c>
      <c r="D206" s="55" t="s">
        <v>521</v>
      </c>
      <c r="E206" s="54" t="s">
        <v>519</v>
      </c>
      <c r="F206" s="40" t="e">
        <f t="shared" si="5"/>
        <v>#N/A</v>
      </c>
      <c r="G206" s="56">
        <v>0</v>
      </c>
      <c r="H206" s="57"/>
      <c r="I206" s="56">
        <v>0</v>
      </c>
      <c r="J206" s="58" t="e">
        <f t="shared" si="4"/>
        <v>#N/A</v>
      </c>
      <c r="K206" s="37">
        <v>0</v>
      </c>
      <c r="L206" s="59" t="e">
        <f>VLOOKUP(B206,[2]Total!$A:$D,4,)</f>
        <v>#N/A</v>
      </c>
      <c r="M206" s="59" t="e">
        <f>VLOOKUP(B206,[2]Total!$A:$E,5,)</f>
        <v>#N/A</v>
      </c>
      <c r="N206" s="59" t="e">
        <f>VLOOKUP(B206,[2]Total!$A:$F,6,)</f>
        <v>#N/A</v>
      </c>
      <c r="O206" s="59" t="e">
        <f>VLOOKUP(B206,[2]Total!$A:$G,7,)</f>
        <v>#N/A</v>
      </c>
      <c r="P206" s="59" t="e">
        <f>VLOOKUP(B206,[2]Total!$A:$H,8,)</f>
        <v>#N/A</v>
      </c>
      <c r="Q206" s="59" t="e">
        <f>VLOOKUP(B206,[2]Total!$A:$I,9,)</f>
        <v>#N/A</v>
      </c>
      <c r="R206" s="59" t="e">
        <f>VLOOKUP(B206,[2]Total!$A:$J,10,)</f>
        <v>#N/A</v>
      </c>
      <c r="S206" s="59" t="e">
        <f>VLOOKUP(B206,[2]Total!$A:$K,11,)</f>
        <v>#N/A</v>
      </c>
      <c r="T206" s="59" t="e">
        <f>VLOOKUP(B206,[2]Total!$A:$L,12,)</f>
        <v>#N/A</v>
      </c>
      <c r="U206" s="59" t="e">
        <f>VLOOKUP(B206,[2]Total!$A:$M,13,)</f>
        <v>#N/A</v>
      </c>
      <c r="V206" s="59" t="e">
        <f>VLOOKUP(B206,[2]Total!$A:$N,14,)</f>
        <v>#N/A</v>
      </c>
      <c r="W206" s="59" t="e">
        <f>VLOOKUP(B206,[2]Total!$A:$O,15,)</f>
        <v>#N/A</v>
      </c>
      <c r="X206" s="59" t="e">
        <f>VLOOKUP(B206,[2]Total!$A:$P,16,)</f>
        <v>#N/A</v>
      </c>
      <c r="Y206" s="59" t="e">
        <f>VLOOKUP(B206,[2]Total!$A:$Q,17,)</f>
        <v>#N/A</v>
      </c>
      <c r="Z206" s="59" t="e">
        <f>VLOOKUP(B206,[2]Total!$A:$R,18,)</f>
        <v>#N/A</v>
      </c>
      <c r="AA206" s="59" t="e">
        <f>VLOOKUP(B206,[2]Total!$A:$S,19,)</f>
        <v>#N/A</v>
      </c>
      <c r="AB206" s="59" t="e">
        <f>VLOOKUP(B206,[2]Total!$A:$T,20,)</f>
        <v>#N/A</v>
      </c>
    </row>
    <row r="207" spans="2:28" ht="25.5" hidden="1" x14ac:dyDescent="0.25">
      <c r="B207" s="53">
        <v>193</v>
      </c>
      <c r="C207" s="54" t="s">
        <v>522</v>
      </c>
      <c r="D207" s="55" t="s">
        <v>523</v>
      </c>
      <c r="E207" s="54" t="s">
        <v>524</v>
      </c>
      <c r="F207" s="40" t="e">
        <f t="shared" si="5"/>
        <v>#N/A</v>
      </c>
      <c r="G207" s="56">
        <v>0</v>
      </c>
      <c r="H207" s="57"/>
      <c r="I207" s="56">
        <v>0</v>
      </c>
      <c r="J207" s="58" t="e">
        <f t="shared" ref="J207:J270" si="6">+I207*F207</f>
        <v>#N/A</v>
      </c>
      <c r="K207" s="37">
        <v>0</v>
      </c>
      <c r="L207" s="59" t="e">
        <f>VLOOKUP(B207,[2]Total!$A:$D,4,)</f>
        <v>#N/A</v>
      </c>
      <c r="M207" s="59" t="e">
        <f>VLOOKUP(B207,[2]Total!$A:$E,5,)</f>
        <v>#N/A</v>
      </c>
      <c r="N207" s="59" t="e">
        <f>VLOOKUP(B207,[2]Total!$A:$F,6,)</f>
        <v>#N/A</v>
      </c>
      <c r="O207" s="59" t="e">
        <f>VLOOKUP(B207,[2]Total!$A:$G,7,)</f>
        <v>#N/A</v>
      </c>
      <c r="P207" s="59" t="e">
        <f>VLOOKUP(B207,[2]Total!$A:$H,8,)</f>
        <v>#N/A</v>
      </c>
      <c r="Q207" s="59" t="e">
        <f>VLOOKUP(B207,[2]Total!$A:$I,9,)</f>
        <v>#N/A</v>
      </c>
      <c r="R207" s="59" t="e">
        <f>VLOOKUP(B207,[2]Total!$A:$J,10,)</f>
        <v>#N/A</v>
      </c>
      <c r="S207" s="59" t="e">
        <f>VLOOKUP(B207,[2]Total!$A:$K,11,)</f>
        <v>#N/A</v>
      </c>
      <c r="T207" s="59" t="e">
        <f>VLOOKUP(B207,[2]Total!$A:$L,12,)</f>
        <v>#N/A</v>
      </c>
      <c r="U207" s="59" t="e">
        <f>VLOOKUP(B207,[2]Total!$A:$M,13,)</f>
        <v>#N/A</v>
      </c>
      <c r="V207" s="59" t="e">
        <f>VLOOKUP(B207,[2]Total!$A:$N,14,)</f>
        <v>#N/A</v>
      </c>
      <c r="W207" s="59" t="e">
        <f>VLOOKUP(B207,[2]Total!$A:$O,15,)</f>
        <v>#N/A</v>
      </c>
      <c r="X207" s="59" t="e">
        <f>VLOOKUP(B207,[2]Total!$A:$P,16,)</f>
        <v>#N/A</v>
      </c>
      <c r="Y207" s="59" t="e">
        <f>VLOOKUP(B207,[2]Total!$A:$Q,17,)</f>
        <v>#N/A</v>
      </c>
      <c r="Z207" s="59" t="e">
        <f>VLOOKUP(B207,[2]Total!$A:$R,18,)</f>
        <v>#N/A</v>
      </c>
      <c r="AA207" s="59" t="e">
        <f>VLOOKUP(B207,[2]Total!$A:$S,19,)</f>
        <v>#N/A</v>
      </c>
      <c r="AB207" s="59" t="e">
        <f>VLOOKUP(B207,[2]Total!$A:$T,20,)</f>
        <v>#N/A</v>
      </c>
    </row>
    <row r="208" spans="2:28" ht="76.5" hidden="1" x14ac:dyDescent="0.25">
      <c r="B208" s="53">
        <v>194</v>
      </c>
      <c r="C208" s="54" t="s">
        <v>525</v>
      </c>
      <c r="D208" s="55" t="s">
        <v>526</v>
      </c>
      <c r="E208" s="54" t="s">
        <v>11</v>
      </c>
      <c r="F208" s="40" t="e">
        <f t="shared" ref="F208:F271" si="7">SUM(L208:AB208)</f>
        <v>#N/A</v>
      </c>
      <c r="G208" s="56">
        <v>0</v>
      </c>
      <c r="H208" s="57"/>
      <c r="I208" s="56">
        <v>0</v>
      </c>
      <c r="J208" s="58" t="e">
        <f t="shared" si="6"/>
        <v>#N/A</v>
      </c>
      <c r="K208" s="37">
        <v>0</v>
      </c>
      <c r="L208" s="59" t="e">
        <f>VLOOKUP(B208,[2]Total!$A:$D,4,)</f>
        <v>#N/A</v>
      </c>
      <c r="M208" s="59" t="e">
        <f>VLOOKUP(B208,[2]Total!$A:$E,5,)</f>
        <v>#N/A</v>
      </c>
      <c r="N208" s="59" t="e">
        <f>VLOOKUP(B208,[2]Total!$A:$F,6,)</f>
        <v>#N/A</v>
      </c>
      <c r="O208" s="59" t="e">
        <f>VLOOKUP(B208,[2]Total!$A:$G,7,)</f>
        <v>#N/A</v>
      </c>
      <c r="P208" s="59" t="e">
        <f>VLOOKUP(B208,[2]Total!$A:$H,8,)</f>
        <v>#N/A</v>
      </c>
      <c r="Q208" s="59" t="e">
        <f>VLOOKUP(B208,[2]Total!$A:$I,9,)</f>
        <v>#N/A</v>
      </c>
      <c r="R208" s="59" t="e">
        <f>VLOOKUP(B208,[2]Total!$A:$J,10,)</f>
        <v>#N/A</v>
      </c>
      <c r="S208" s="59" t="e">
        <f>VLOOKUP(B208,[2]Total!$A:$K,11,)</f>
        <v>#N/A</v>
      </c>
      <c r="T208" s="59" t="e">
        <f>VLOOKUP(B208,[2]Total!$A:$L,12,)</f>
        <v>#N/A</v>
      </c>
      <c r="U208" s="59" t="e">
        <f>VLOOKUP(B208,[2]Total!$A:$M,13,)</f>
        <v>#N/A</v>
      </c>
      <c r="V208" s="59" t="e">
        <f>VLOOKUP(B208,[2]Total!$A:$N,14,)</f>
        <v>#N/A</v>
      </c>
      <c r="W208" s="59" t="e">
        <f>VLOOKUP(B208,[2]Total!$A:$O,15,)</f>
        <v>#N/A</v>
      </c>
      <c r="X208" s="59" t="e">
        <f>VLOOKUP(B208,[2]Total!$A:$P,16,)</f>
        <v>#N/A</v>
      </c>
      <c r="Y208" s="59" t="e">
        <f>VLOOKUP(B208,[2]Total!$A:$Q,17,)</f>
        <v>#N/A</v>
      </c>
      <c r="Z208" s="59" t="e">
        <f>VLOOKUP(B208,[2]Total!$A:$R,18,)</f>
        <v>#N/A</v>
      </c>
      <c r="AA208" s="59" t="e">
        <f>VLOOKUP(B208,[2]Total!$A:$S,19,)</f>
        <v>#N/A</v>
      </c>
      <c r="AB208" s="59" t="e">
        <f>VLOOKUP(B208,[2]Total!$A:$T,20,)</f>
        <v>#N/A</v>
      </c>
    </row>
    <row r="209" spans="1:28" ht="38.25" hidden="1" x14ac:dyDescent="0.25">
      <c r="B209" s="53">
        <v>195</v>
      </c>
      <c r="C209" s="54" t="s">
        <v>527</v>
      </c>
      <c r="D209" s="55" t="s">
        <v>528</v>
      </c>
      <c r="E209" s="54" t="s">
        <v>11</v>
      </c>
      <c r="F209" s="40" t="e">
        <f t="shared" si="7"/>
        <v>#N/A</v>
      </c>
      <c r="G209" s="56">
        <v>0</v>
      </c>
      <c r="H209" s="57"/>
      <c r="I209" s="56">
        <v>0</v>
      </c>
      <c r="J209" s="58" t="e">
        <f t="shared" si="6"/>
        <v>#N/A</v>
      </c>
      <c r="K209" s="37">
        <v>0</v>
      </c>
      <c r="L209" s="59" t="e">
        <f>VLOOKUP(B209,[2]Total!$A:$D,4,)</f>
        <v>#N/A</v>
      </c>
      <c r="M209" s="59" t="e">
        <f>VLOOKUP(B209,[2]Total!$A:$E,5,)</f>
        <v>#N/A</v>
      </c>
      <c r="N209" s="59" t="e">
        <f>VLOOKUP(B209,[2]Total!$A:$F,6,)</f>
        <v>#N/A</v>
      </c>
      <c r="O209" s="59" t="e">
        <f>VLOOKUP(B209,[2]Total!$A:$G,7,)</f>
        <v>#N/A</v>
      </c>
      <c r="P209" s="59" t="e">
        <f>VLOOKUP(B209,[2]Total!$A:$H,8,)</f>
        <v>#N/A</v>
      </c>
      <c r="Q209" s="59" t="e">
        <f>VLOOKUP(B209,[2]Total!$A:$I,9,)</f>
        <v>#N/A</v>
      </c>
      <c r="R209" s="59" t="e">
        <f>VLOOKUP(B209,[2]Total!$A:$J,10,)</f>
        <v>#N/A</v>
      </c>
      <c r="S209" s="59" t="e">
        <f>VLOOKUP(B209,[2]Total!$A:$K,11,)</f>
        <v>#N/A</v>
      </c>
      <c r="T209" s="59" t="e">
        <f>VLOOKUP(B209,[2]Total!$A:$L,12,)</f>
        <v>#N/A</v>
      </c>
      <c r="U209" s="59" t="e">
        <f>VLOOKUP(B209,[2]Total!$A:$M,13,)</f>
        <v>#N/A</v>
      </c>
      <c r="V209" s="59" t="e">
        <f>VLOOKUP(B209,[2]Total!$A:$N,14,)</f>
        <v>#N/A</v>
      </c>
      <c r="W209" s="59" t="e">
        <f>VLOOKUP(B209,[2]Total!$A:$O,15,)</f>
        <v>#N/A</v>
      </c>
      <c r="X209" s="59" t="e">
        <f>VLOOKUP(B209,[2]Total!$A:$P,16,)</f>
        <v>#N/A</v>
      </c>
      <c r="Y209" s="59" t="e">
        <f>VLOOKUP(B209,[2]Total!$A:$Q,17,)</f>
        <v>#N/A</v>
      </c>
      <c r="Z209" s="59" t="e">
        <f>VLOOKUP(B209,[2]Total!$A:$R,18,)</f>
        <v>#N/A</v>
      </c>
      <c r="AA209" s="59" t="e">
        <f>VLOOKUP(B209,[2]Total!$A:$S,19,)</f>
        <v>#N/A</v>
      </c>
      <c r="AB209" s="59" t="e">
        <f>VLOOKUP(B209,[2]Total!$A:$T,20,)</f>
        <v>#N/A</v>
      </c>
    </row>
    <row r="210" spans="1:28" ht="51" hidden="1" x14ac:dyDescent="0.25">
      <c r="B210" s="53">
        <v>196</v>
      </c>
      <c r="C210" s="54" t="s">
        <v>529</v>
      </c>
      <c r="D210" s="55" t="s">
        <v>530</v>
      </c>
      <c r="E210" s="54" t="s">
        <v>11</v>
      </c>
      <c r="F210" s="40" t="e">
        <f t="shared" si="7"/>
        <v>#N/A</v>
      </c>
      <c r="G210" s="56">
        <v>0</v>
      </c>
      <c r="H210" s="57"/>
      <c r="I210" s="56">
        <v>0</v>
      </c>
      <c r="J210" s="58" t="e">
        <f t="shared" si="6"/>
        <v>#N/A</v>
      </c>
      <c r="K210" s="37">
        <v>0</v>
      </c>
      <c r="L210" s="59" t="e">
        <f>VLOOKUP(B210,[2]Total!$A:$D,4,)</f>
        <v>#N/A</v>
      </c>
      <c r="M210" s="59" t="e">
        <f>VLOOKUP(B210,[2]Total!$A:$E,5,)</f>
        <v>#N/A</v>
      </c>
      <c r="N210" s="59" t="e">
        <f>VLOOKUP(B210,[2]Total!$A:$F,6,)</f>
        <v>#N/A</v>
      </c>
      <c r="O210" s="59" t="e">
        <f>VLOOKUP(B210,[2]Total!$A:$G,7,)</f>
        <v>#N/A</v>
      </c>
      <c r="P210" s="59" t="e">
        <f>VLOOKUP(B210,[2]Total!$A:$H,8,)</f>
        <v>#N/A</v>
      </c>
      <c r="Q210" s="59" t="e">
        <f>VLOOKUP(B210,[2]Total!$A:$I,9,)</f>
        <v>#N/A</v>
      </c>
      <c r="R210" s="59" t="e">
        <f>VLOOKUP(B210,[2]Total!$A:$J,10,)</f>
        <v>#N/A</v>
      </c>
      <c r="S210" s="59" t="e">
        <f>VLOOKUP(B210,[2]Total!$A:$K,11,)</f>
        <v>#N/A</v>
      </c>
      <c r="T210" s="59" t="e">
        <f>VLOOKUP(B210,[2]Total!$A:$L,12,)</f>
        <v>#N/A</v>
      </c>
      <c r="U210" s="59" t="e">
        <f>VLOOKUP(B210,[2]Total!$A:$M,13,)</f>
        <v>#N/A</v>
      </c>
      <c r="V210" s="59" t="e">
        <f>VLOOKUP(B210,[2]Total!$A:$N,14,)</f>
        <v>#N/A</v>
      </c>
      <c r="W210" s="59" t="e">
        <f>VLOOKUP(B210,[2]Total!$A:$O,15,)</f>
        <v>#N/A</v>
      </c>
      <c r="X210" s="59" t="e">
        <f>VLOOKUP(B210,[2]Total!$A:$P,16,)</f>
        <v>#N/A</v>
      </c>
      <c r="Y210" s="59" t="e">
        <f>VLOOKUP(B210,[2]Total!$A:$Q,17,)</f>
        <v>#N/A</v>
      </c>
      <c r="Z210" s="59" t="e">
        <f>VLOOKUP(B210,[2]Total!$A:$R,18,)</f>
        <v>#N/A</v>
      </c>
      <c r="AA210" s="59" t="e">
        <f>VLOOKUP(B210,[2]Total!$A:$S,19,)</f>
        <v>#N/A</v>
      </c>
      <c r="AB210" s="59" t="e">
        <f>VLOOKUP(B210,[2]Total!$A:$T,20,)</f>
        <v>#N/A</v>
      </c>
    </row>
    <row r="211" spans="1:28" ht="38.25" hidden="1" x14ac:dyDescent="0.25">
      <c r="B211" s="53">
        <v>197</v>
      </c>
      <c r="C211" s="54" t="s">
        <v>531</v>
      </c>
      <c r="D211" s="55" t="s">
        <v>532</v>
      </c>
      <c r="E211" s="54" t="s">
        <v>11</v>
      </c>
      <c r="F211" s="40" t="e">
        <f t="shared" si="7"/>
        <v>#N/A</v>
      </c>
      <c r="G211" s="56">
        <v>0</v>
      </c>
      <c r="H211" s="57"/>
      <c r="I211" s="56">
        <v>0</v>
      </c>
      <c r="J211" s="58" t="e">
        <f t="shared" si="6"/>
        <v>#N/A</v>
      </c>
      <c r="K211" s="37">
        <v>0</v>
      </c>
      <c r="L211" s="59" t="e">
        <f>VLOOKUP(B211,[2]Total!$A:$D,4,)</f>
        <v>#N/A</v>
      </c>
      <c r="M211" s="59" t="e">
        <f>VLOOKUP(B211,[2]Total!$A:$E,5,)</f>
        <v>#N/A</v>
      </c>
      <c r="N211" s="59" t="e">
        <f>VLOOKUP(B211,[2]Total!$A:$F,6,)</f>
        <v>#N/A</v>
      </c>
      <c r="O211" s="59" t="e">
        <f>VLOOKUP(B211,[2]Total!$A:$G,7,)</f>
        <v>#N/A</v>
      </c>
      <c r="P211" s="59" t="e">
        <f>VLOOKUP(B211,[2]Total!$A:$H,8,)</f>
        <v>#N/A</v>
      </c>
      <c r="Q211" s="59" t="e">
        <f>VLOOKUP(B211,[2]Total!$A:$I,9,)</f>
        <v>#N/A</v>
      </c>
      <c r="R211" s="59" t="e">
        <f>VLOOKUP(B211,[2]Total!$A:$J,10,)</f>
        <v>#N/A</v>
      </c>
      <c r="S211" s="59" t="e">
        <f>VLOOKUP(B211,[2]Total!$A:$K,11,)</f>
        <v>#N/A</v>
      </c>
      <c r="T211" s="59" t="e">
        <f>VLOOKUP(B211,[2]Total!$A:$L,12,)</f>
        <v>#N/A</v>
      </c>
      <c r="U211" s="59" t="e">
        <f>VLOOKUP(B211,[2]Total!$A:$M,13,)</f>
        <v>#N/A</v>
      </c>
      <c r="V211" s="59" t="e">
        <f>VLOOKUP(B211,[2]Total!$A:$N,14,)</f>
        <v>#N/A</v>
      </c>
      <c r="W211" s="59" t="e">
        <f>VLOOKUP(B211,[2]Total!$A:$O,15,)</f>
        <v>#N/A</v>
      </c>
      <c r="X211" s="59" t="e">
        <f>VLOOKUP(B211,[2]Total!$A:$P,16,)</f>
        <v>#N/A</v>
      </c>
      <c r="Y211" s="59" t="e">
        <f>VLOOKUP(B211,[2]Total!$A:$Q,17,)</f>
        <v>#N/A</v>
      </c>
      <c r="Z211" s="59" t="e">
        <f>VLOOKUP(B211,[2]Total!$A:$R,18,)</f>
        <v>#N/A</v>
      </c>
      <c r="AA211" s="59" t="e">
        <f>VLOOKUP(B211,[2]Total!$A:$S,19,)</f>
        <v>#N/A</v>
      </c>
      <c r="AB211" s="59" t="e">
        <f>VLOOKUP(B211,[2]Total!$A:$T,20,)</f>
        <v>#N/A</v>
      </c>
    </row>
    <row r="212" spans="1:28" ht="38.25" hidden="1" x14ac:dyDescent="0.25">
      <c r="B212" s="53">
        <v>198</v>
      </c>
      <c r="C212" s="54" t="s">
        <v>533</v>
      </c>
      <c r="D212" s="55" t="s">
        <v>534</v>
      </c>
      <c r="E212" s="54" t="s">
        <v>11</v>
      </c>
      <c r="F212" s="40" t="e">
        <f t="shared" si="7"/>
        <v>#N/A</v>
      </c>
      <c r="G212" s="56">
        <v>0</v>
      </c>
      <c r="H212" s="57"/>
      <c r="I212" s="56">
        <v>0</v>
      </c>
      <c r="J212" s="58" t="e">
        <f t="shared" si="6"/>
        <v>#N/A</v>
      </c>
      <c r="K212" s="37">
        <v>0</v>
      </c>
      <c r="L212" s="59" t="e">
        <f>VLOOKUP(B212,[2]Total!$A:$D,4,)</f>
        <v>#N/A</v>
      </c>
      <c r="M212" s="59" t="e">
        <f>VLOOKUP(B212,[2]Total!$A:$E,5,)</f>
        <v>#N/A</v>
      </c>
      <c r="N212" s="59" t="e">
        <f>VLOOKUP(B212,[2]Total!$A:$F,6,)</f>
        <v>#N/A</v>
      </c>
      <c r="O212" s="59" t="e">
        <f>VLOOKUP(B212,[2]Total!$A:$G,7,)</f>
        <v>#N/A</v>
      </c>
      <c r="P212" s="59" t="e">
        <f>VLOOKUP(B212,[2]Total!$A:$H,8,)</f>
        <v>#N/A</v>
      </c>
      <c r="Q212" s="59" t="e">
        <f>VLOOKUP(B212,[2]Total!$A:$I,9,)</f>
        <v>#N/A</v>
      </c>
      <c r="R212" s="59" t="e">
        <f>VLOOKUP(B212,[2]Total!$A:$J,10,)</f>
        <v>#N/A</v>
      </c>
      <c r="S212" s="59" t="e">
        <f>VLOOKUP(B212,[2]Total!$A:$K,11,)</f>
        <v>#N/A</v>
      </c>
      <c r="T212" s="59" t="e">
        <f>VLOOKUP(B212,[2]Total!$A:$L,12,)</f>
        <v>#N/A</v>
      </c>
      <c r="U212" s="59" t="e">
        <f>VLOOKUP(B212,[2]Total!$A:$M,13,)</f>
        <v>#N/A</v>
      </c>
      <c r="V212" s="59" t="e">
        <f>VLOOKUP(B212,[2]Total!$A:$N,14,)</f>
        <v>#N/A</v>
      </c>
      <c r="W212" s="59" t="e">
        <f>VLOOKUP(B212,[2]Total!$A:$O,15,)</f>
        <v>#N/A</v>
      </c>
      <c r="X212" s="59" t="e">
        <f>VLOOKUP(B212,[2]Total!$A:$P,16,)</f>
        <v>#N/A</v>
      </c>
      <c r="Y212" s="59" t="e">
        <f>VLOOKUP(B212,[2]Total!$A:$Q,17,)</f>
        <v>#N/A</v>
      </c>
      <c r="Z212" s="59" t="e">
        <f>VLOOKUP(B212,[2]Total!$A:$R,18,)</f>
        <v>#N/A</v>
      </c>
      <c r="AA212" s="59" t="e">
        <f>VLOOKUP(B212,[2]Total!$A:$S,19,)</f>
        <v>#N/A</v>
      </c>
      <c r="AB212" s="59" t="e">
        <f>VLOOKUP(B212,[2]Total!$A:$T,20,)</f>
        <v>#N/A</v>
      </c>
    </row>
    <row r="213" spans="1:28" ht="38.25" hidden="1" x14ac:dyDescent="0.25">
      <c r="B213" s="53">
        <v>199</v>
      </c>
      <c r="C213" s="54" t="s">
        <v>535</v>
      </c>
      <c r="D213" s="55" t="s">
        <v>536</v>
      </c>
      <c r="E213" s="54" t="s">
        <v>11</v>
      </c>
      <c r="F213" s="40" t="e">
        <f t="shared" si="7"/>
        <v>#N/A</v>
      </c>
      <c r="G213" s="56">
        <v>0</v>
      </c>
      <c r="H213" s="57"/>
      <c r="I213" s="56">
        <v>0</v>
      </c>
      <c r="J213" s="58" t="e">
        <f t="shared" si="6"/>
        <v>#N/A</v>
      </c>
      <c r="K213" s="37">
        <v>0</v>
      </c>
      <c r="L213" s="59" t="e">
        <f>VLOOKUP(B213,[2]Total!$A:$D,4,)</f>
        <v>#N/A</v>
      </c>
      <c r="M213" s="59" t="e">
        <f>VLOOKUP(B213,[2]Total!$A:$E,5,)</f>
        <v>#N/A</v>
      </c>
      <c r="N213" s="59" t="e">
        <f>VLOOKUP(B213,[2]Total!$A:$F,6,)</f>
        <v>#N/A</v>
      </c>
      <c r="O213" s="59" t="e">
        <f>VLOOKUP(B213,[2]Total!$A:$G,7,)</f>
        <v>#N/A</v>
      </c>
      <c r="P213" s="59" t="e">
        <f>VLOOKUP(B213,[2]Total!$A:$H,8,)</f>
        <v>#N/A</v>
      </c>
      <c r="Q213" s="59" t="e">
        <f>VLOOKUP(B213,[2]Total!$A:$I,9,)</f>
        <v>#N/A</v>
      </c>
      <c r="R213" s="59" t="e">
        <f>VLOOKUP(B213,[2]Total!$A:$J,10,)</f>
        <v>#N/A</v>
      </c>
      <c r="S213" s="59" t="e">
        <f>VLOOKUP(B213,[2]Total!$A:$K,11,)</f>
        <v>#N/A</v>
      </c>
      <c r="T213" s="59" t="e">
        <f>VLOOKUP(B213,[2]Total!$A:$L,12,)</f>
        <v>#N/A</v>
      </c>
      <c r="U213" s="59" t="e">
        <f>VLOOKUP(B213,[2]Total!$A:$M,13,)</f>
        <v>#N/A</v>
      </c>
      <c r="V213" s="59" t="e">
        <f>VLOOKUP(B213,[2]Total!$A:$N,14,)</f>
        <v>#N/A</v>
      </c>
      <c r="W213" s="59" t="e">
        <f>VLOOKUP(B213,[2]Total!$A:$O,15,)</f>
        <v>#N/A</v>
      </c>
      <c r="X213" s="59" t="e">
        <f>VLOOKUP(B213,[2]Total!$A:$P,16,)</f>
        <v>#N/A</v>
      </c>
      <c r="Y213" s="59" t="e">
        <f>VLOOKUP(B213,[2]Total!$A:$Q,17,)</f>
        <v>#N/A</v>
      </c>
      <c r="Z213" s="59" t="e">
        <f>VLOOKUP(B213,[2]Total!$A:$R,18,)</f>
        <v>#N/A</v>
      </c>
      <c r="AA213" s="59" t="e">
        <f>VLOOKUP(B213,[2]Total!$A:$S,19,)</f>
        <v>#N/A</v>
      </c>
      <c r="AB213" s="59" t="e">
        <f>VLOOKUP(B213,[2]Total!$A:$T,20,)</f>
        <v>#N/A</v>
      </c>
    </row>
    <row r="214" spans="1:28" ht="38.25" hidden="1" x14ac:dyDescent="0.25">
      <c r="B214" s="53">
        <v>200</v>
      </c>
      <c r="C214" s="54" t="s">
        <v>537</v>
      </c>
      <c r="D214" s="55" t="s">
        <v>538</v>
      </c>
      <c r="E214" s="54" t="s">
        <v>11</v>
      </c>
      <c r="F214" s="40" t="e">
        <f t="shared" si="7"/>
        <v>#N/A</v>
      </c>
      <c r="G214" s="56">
        <v>0</v>
      </c>
      <c r="H214" s="57"/>
      <c r="I214" s="56">
        <v>0</v>
      </c>
      <c r="J214" s="58" t="e">
        <f t="shared" si="6"/>
        <v>#N/A</v>
      </c>
      <c r="K214" s="37">
        <v>0</v>
      </c>
      <c r="L214" s="59" t="e">
        <f>VLOOKUP(B214,[2]Total!$A:$D,4,)</f>
        <v>#N/A</v>
      </c>
      <c r="M214" s="59" t="e">
        <f>VLOOKUP(B214,[2]Total!$A:$E,5,)</f>
        <v>#N/A</v>
      </c>
      <c r="N214" s="59" t="e">
        <f>VLOOKUP(B214,[2]Total!$A:$F,6,)</f>
        <v>#N/A</v>
      </c>
      <c r="O214" s="59" t="e">
        <f>VLOOKUP(B214,[2]Total!$A:$G,7,)</f>
        <v>#N/A</v>
      </c>
      <c r="P214" s="59" t="e">
        <f>VLOOKUP(B214,[2]Total!$A:$H,8,)</f>
        <v>#N/A</v>
      </c>
      <c r="Q214" s="59" t="e">
        <f>VLOOKUP(B214,[2]Total!$A:$I,9,)</f>
        <v>#N/A</v>
      </c>
      <c r="R214" s="59" t="e">
        <f>VLOOKUP(B214,[2]Total!$A:$J,10,)</f>
        <v>#N/A</v>
      </c>
      <c r="S214" s="59" t="e">
        <f>VLOOKUP(B214,[2]Total!$A:$K,11,)</f>
        <v>#N/A</v>
      </c>
      <c r="T214" s="59" t="e">
        <f>VLOOKUP(B214,[2]Total!$A:$L,12,)</f>
        <v>#N/A</v>
      </c>
      <c r="U214" s="59" t="e">
        <f>VLOOKUP(B214,[2]Total!$A:$M,13,)</f>
        <v>#N/A</v>
      </c>
      <c r="V214" s="59" t="e">
        <f>VLOOKUP(B214,[2]Total!$A:$N,14,)</f>
        <v>#N/A</v>
      </c>
      <c r="W214" s="59" t="e">
        <f>VLOOKUP(B214,[2]Total!$A:$O,15,)</f>
        <v>#N/A</v>
      </c>
      <c r="X214" s="59" t="e">
        <f>VLOOKUP(B214,[2]Total!$A:$P,16,)</f>
        <v>#N/A</v>
      </c>
      <c r="Y214" s="59" t="e">
        <f>VLOOKUP(B214,[2]Total!$A:$Q,17,)</f>
        <v>#N/A</v>
      </c>
      <c r="Z214" s="59" t="e">
        <f>VLOOKUP(B214,[2]Total!$A:$R,18,)</f>
        <v>#N/A</v>
      </c>
      <c r="AA214" s="59" t="e">
        <f>VLOOKUP(B214,[2]Total!$A:$S,19,)</f>
        <v>#N/A</v>
      </c>
      <c r="AB214" s="59" t="e">
        <f>VLOOKUP(B214,[2]Total!$A:$T,20,)</f>
        <v>#N/A</v>
      </c>
    </row>
    <row r="215" spans="1:28" ht="63.75" hidden="1" x14ac:dyDescent="0.25">
      <c r="B215" s="53">
        <v>201</v>
      </c>
      <c r="C215" s="54" t="s">
        <v>539</v>
      </c>
      <c r="D215" s="55" t="s">
        <v>540</v>
      </c>
      <c r="E215" s="54" t="s">
        <v>11</v>
      </c>
      <c r="F215" s="40">
        <f t="shared" si="7"/>
        <v>0</v>
      </c>
      <c r="G215" s="56">
        <v>3303</v>
      </c>
      <c r="H215" s="57">
        <v>0.36760520738722402</v>
      </c>
      <c r="I215" s="56">
        <v>2175.83</v>
      </c>
      <c r="J215" s="58">
        <f t="shared" si="6"/>
        <v>0</v>
      </c>
      <c r="K215" s="37">
        <v>0</v>
      </c>
      <c r="L215" s="59">
        <f>VLOOKUP(B215,[2]Total!$A:$D,4,)</f>
        <v>0</v>
      </c>
      <c r="M215" s="59">
        <f>VLOOKUP(B215,[2]Total!$A:$E,5,)</f>
        <v>0</v>
      </c>
      <c r="N215" s="59">
        <f>VLOOKUP(B215,[2]Total!$A:$F,6,)</f>
        <v>0</v>
      </c>
      <c r="O215" s="59">
        <f>VLOOKUP(B215,[2]Total!$A:$G,7,)</f>
        <v>0</v>
      </c>
      <c r="P215" s="59">
        <f>VLOOKUP(B215,[2]Total!$A:$H,8,)</f>
        <v>0</v>
      </c>
      <c r="Q215" s="59">
        <f>VLOOKUP(B215,[2]Total!$A:$I,9,)</f>
        <v>0</v>
      </c>
      <c r="R215" s="59">
        <f>VLOOKUP(B215,[2]Total!$A:$J,10,)</f>
        <v>0</v>
      </c>
      <c r="S215" s="59">
        <f>VLOOKUP(B215,[2]Total!$A:$K,11,)</f>
        <v>0</v>
      </c>
      <c r="T215" s="59">
        <f>VLOOKUP(B215,[2]Total!$A:$L,12,)</f>
        <v>0</v>
      </c>
      <c r="U215" s="59">
        <f>VLOOKUP(B215,[2]Total!$A:$M,13,)</f>
        <v>0</v>
      </c>
      <c r="V215" s="59">
        <f>VLOOKUP(B215,[2]Total!$A:$N,14,)</f>
        <v>0</v>
      </c>
      <c r="W215" s="59">
        <f>VLOOKUP(B215,[2]Total!$A:$O,15,)</f>
        <v>0</v>
      </c>
      <c r="X215" s="59">
        <f>VLOOKUP(B215,[2]Total!$A:$P,16,)</f>
        <v>0</v>
      </c>
      <c r="Y215" s="59">
        <f>VLOOKUP(B215,[2]Total!$A:$Q,17,)</f>
        <v>0</v>
      </c>
      <c r="Z215" s="59">
        <f>VLOOKUP(B215,[2]Total!$A:$R,18,)</f>
        <v>0</v>
      </c>
      <c r="AA215" s="59">
        <f>VLOOKUP(B215,[2]Total!$A:$S,19,)</f>
        <v>0</v>
      </c>
      <c r="AB215" s="59">
        <f>VLOOKUP(B215,[2]Total!$A:$T,20,)</f>
        <v>0</v>
      </c>
    </row>
    <row r="216" spans="1:28" ht="51" hidden="1" x14ac:dyDescent="0.25">
      <c r="B216" s="53">
        <v>202</v>
      </c>
      <c r="C216" s="54" t="s">
        <v>541</v>
      </c>
      <c r="D216" s="55" t="s">
        <v>542</v>
      </c>
      <c r="E216" s="54" t="s">
        <v>11</v>
      </c>
      <c r="F216" s="40" t="e">
        <f t="shared" si="7"/>
        <v>#N/A</v>
      </c>
      <c r="G216" s="56">
        <v>0</v>
      </c>
      <c r="H216" s="57"/>
      <c r="I216" s="56">
        <v>0</v>
      </c>
      <c r="J216" s="58" t="e">
        <f t="shared" si="6"/>
        <v>#N/A</v>
      </c>
      <c r="K216" s="37">
        <v>0</v>
      </c>
      <c r="L216" s="59" t="e">
        <f>VLOOKUP(B216,[2]Total!$A:$D,4,)</f>
        <v>#N/A</v>
      </c>
      <c r="M216" s="59" t="e">
        <f>VLOOKUP(B216,[2]Total!$A:$E,5,)</f>
        <v>#N/A</v>
      </c>
      <c r="N216" s="59" t="e">
        <f>VLOOKUP(B216,[2]Total!$A:$F,6,)</f>
        <v>#N/A</v>
      </c>
      <c r="O216" s="59" t="e">
        <f>VLOOKUP(B216,[2]Total!$A:$G,7,)</f>
        <v>#N/A</v>
      </c>
      <c r="P216" s="59" t="e">
        <f>VLOOKUP(B216,[2]Total!$A:$H,8,)</f>
        <v>#N/A</v>
      </c>
      <c r="Q216" s="59" t="e">
        <f>VLOOKUP(B216,[2]Total!$A:$I,9,)</f>
        <v>#N/A</v>
      </c>
      <c r="R216" s="59" t="e">
        <f>VLOOKUP(B216,[2]Total!$A:$J,10,)</f>
        <v>#N/A</v>
      </c>
      <c r="S216" s="59" t="e">
        <f>VLOOKUP(B216,[2]Total!$A:$K,11,)</f>
        <v>#N/A</v>
      </c>
      <c r="T216" s="59" t="e">
        <f>VLOOKUP(B216,[2]Total!$A:$L,12,)</f>
        <v>#N/A</v>
      </c>
      <c r="U216" s="59" t="e">
        <f>VLOOKUP(B216,[2]Total!$A:$M,13,)</f>
        <v>#N/A</v>
      </c>
      <c r="V216" s="59" t="e">
        <f>VLOOKUP(B216,[2]Total!$A:$N,14,)</f>
        <v>#N/A</v>
      </c>
      <c r="W216" s="59" t="e">
        <f>VLOOKUP(B216,[2]Total!$A:$O,15,)</f>
        <v>#N/A</v>
      </c>
      <c r="X216" s="59" t="e">
        <f>VLOOKUP(B216,[2]Total!$A:$P,16,)</f>
        <v>#N/A</v>
      </c>
      <c r="Y216" s="59" t="e">
        <f>VLOOKUP(B216,[2]Total!$A:$Q,17,)</f>
        <v>#N/A</v>
      </c>
      <c r="Z216" s="59" t="e">
        <f>VLOOKUP(B216,[2]Total!$A:$R,18,)</f>
        <v>#N/A</v>
      </c>
      <c r="AA216" s="59" t="e">
        <f>VLOOKUP(B216,[2]Total!$A:$S,19,)</f>
        <v>#N/A</v>
      </c>
      <c r="AB216" s="59" t="e">
        <f>VLOOKUP(B216,[2]Total!$A:$T,20,)</f>
        <v>#N/A</v>
      </c>
    </row>
    <row r="217" spans="1:28" ht="25.5" hidden="1" x14ac:dyDescent="0.25">
      <c r="B217" s="53">
        <v>203</v>
      </c>
      <c r="C217" s="54" t="s">
        <v>543</v>
      </c>
      <c r="D217" s="55" t="s">
        <v>544</v>
      </c>
      <c r="E217" s="54" t="s">
        <v>11</v>
      </c>
      <c r="F217" s="40" t="e">
        <f t="shared" si="7"/>
        <v>#N/A</v>
      </c>
      <c r="G217" s="56">
        <v>0</v>
      </c>
      <c r="H217" s="57"/>
      <c r="I217" s="56">
        <v>0</v>
      </c>
      <c r="J217" s="58" t="e">
        <f t="shared" si="6"/>
        <v>#N/A</v>
      </c>
      <c r="K217" s="37">
        <v>0</v>
      </c>
      <c r="L217" s="59" t="e">
        <f>VLOOKUP(B217,[2]Total!$A:$D,4,)</f>
        <v>#N/A</v>
      </c>
      <c r="M217" s="59" t="e">
        <f>VLOOKUP(B217,[2]Total!$A:$E,5,)</f>
        <v>#N/A</v>
      </c>
      <c r="N217" s="59" t="e">
        <f>VLOOKUP(B217,[2]Total!$A:$F,6,)</f>
        <v>#N/A</v>
      </c>
      <c r="O217" s="59" t="e">
        <f>VLOOKUP(B217,[2]Total!$A:$G,7,)</f>
        <v>#N/A</v>
      </c>
      <c r="P217" s="59" t="e">
        <f>VLOOKUP(B217,[2]Total!$A:$H,8,)</f>
        <v>#N/A</v>
      </c>
      <c r="Q217" s="59" t="e">
        <f>VLOOKUP(B217,[2]Total!$A:$I,9,)</f>
        <v>#N/A</v>
      </c>
      <c r="R217" s="59" t="e">
        <f>VLOOKUP(B217,[2]Total!$A:$J,10,)</f>
        <v>#N/A</v>
      </c>
      <c r="S217" s="59" t="e">
        <f>VLOOKUP(B217,[2]Total!$A:$K,11,)</f>
        <v>#N/A</v>
      </c>
      <c r="T217" s="59" t="e">
        <f>VLOOKUP(B217,[2]Total!$A:$L,12,)</f>
        <v>#N/A</v>
      </c>
      <c r="U217" s="59" t="e">
        <f>VLOOKUP(B217,[2]Total!$A:$M,13,)</f>
        <v>#N/A</v>
      </c>
      <c r="V217" s="59" t="e">
        <f>VLOOKUP(B217,[2]Total!$A:$N,14,)</f>
        <v>#N/A</v>
      </c>
      <c r="W217" s="59" t="e">
        <f>VLOOKUP(B217,[2]Total!$A:$O,15,)</f>
        <v>#N/A</v>
      </c>
      <c r="X217" s="59" t="e">
        <f>VLOOKUP(B217,[2]Total!$A:$P,16,)</f>
        <v>#N/A</v>
      </c>
      <c r="Y217" s="59" t="e">
        <f>VLOOKUP(B217,[2]Total!$A:$Q,17,)</f>
        <v>#N/A</v>
      </c>
      <c r="Z217" s="59" t="e">
        <f>VLOOKUP(B217,[2]Total!$A:$R,18,)</f>
        <v>#N/A</v>
      </c>
      <c r="AA217" s="59" t="e">
        <f>VLOOKUP(B217,[2]Total!$A:$S,19,)</f>
        <v>#N/A</v>
      </c>
      <c r="AB217" s="59" t="e">
        <f>VLOOKUP(B217,[2]Total!$A:$T,20,)</f>
        <v>#N/A</v>
      </c>
    </row>
    <row r="218" spans="1:28" ht="25.5" x14ac:dyDescent="0.25">
      <c r="A218" s="38">
        <v>28</v>
      </c>
      <c r="B218" s="53">
        <v>204</v>
      </c>
      <c r="C218" s="54" t="s">
        <v>545</v>
      </c>
      <c r="D218" s="55" t="s">
        <v>546</v>
      </c>
      <c r="E218" s="54" t="s">
        <v>11</v>
      </c>
      <c r="F218" s="40">
        <f t="shared" si="7"/>
        <v>1</v>
      </c>
      <c r="G218" s="56">
        <v>20927</v>
      </c>
      <c r="H218" s="57">
        <v>0.76095952597123295</v>
      </c>
      <c r="I218" s="56">
        <v>5210.83</v>
      </c>
      <c r="J218" s="58">
        <f t="shared" si="6"/>
        <v>5210.83</v>
      </c>
      <c r="K218" s="37">
        <v>0</v>
      </c>
      <c r="L218" s="59">
        <f>VLOOKUP(B218,[2]Total!$A:$D,4,)</f>
        <v>0</v>
      </c>
      <c r="M218" s="59">
        <f>VLOOKUP(B218,[2]Total!$A:$E,5,)</f>
        <v>0</v>
      </c>
      <c r="N218" s="59">
        <f>VLOOKUP(B218,[2]Total!$A:$F,6,)</f>
        <v>1</v>
      </c>
      <c r="O218" s="59">
        <f>VLOOKUP(B218,[2]Total!$A:$G,7,)</f>
        <v>0</v>
      </c>
      <c r="P218" s="59">
        <f>VLOOKUP(B218,[2]Total!$A:$H,8,)</f>
        <v>0</v>
      </c>
      <c r="Q218" s="59">
        <f>VLOOKUP(B218,[2]Total!$A:$I,9,)</f>
        <v>0</v>
      </c>
      <c r="R218" s="59">
        <f>VLOOKUP(B218,[2]Total!$A:$J,10,)</f>
        <v>0</v>
      </c>
      <c r="S218" s="59">
        <f>VLOOKUP(B218,[2]Total!$A:$K,11,)</f>
        <v>0</v>
      </c>
      <c r="T218" s="59">
        <f>VLOOKUP(B218,[2]Total!$A:$L,12,)</f>
        <v>0</v>
      </c>
      <c r="U218" s="59">
        <f>VLOOKUP(B218,[2]Total!$A:$M,13,)</f>
        <v>0</v>
      </c>
      <c r="V218" s="59">
        <f>VLOOKUP(B218,[2]Total!$A:$N,14,)</f>
        <v>0</v>
      </c>
      <c r="W218" s="59">
        <f>VLOOKUP(B218,[2]Total!$A:$O,15,)</f>
        <v>0</v>
      </c>
      <c r="X218" s="59">
        <f>VLOOKUP(B218,[2]Total!$A:$P,16,)</f>
        <v>0</v>
      </c>
      <c r="Y218" s="59">
        <f>VLOOKUP(B218,[2]Total!$A:$Q,17,)</f>
        <v>0</v>
      </c>
      <c r="Z218" s="59">
        <f>VLOOKUP(B218,[2]Total!$A:$R,18,)</f>
        <v>0</v>
      </c>
      <c r="AA218" s="59">
        <f>VLOOKUP(B218,[2]Total!$A:$S,19,)</f>
        <v>0</v>
      </c>
      <c r="AB218" s="59">
        <f>VLOOKUP(B218,[2]Total!$A:$T,20,)</f>
        <v>0</v>
      </c>
    </row>
    <row r="219" spans="1:28" s="75" customFormat="1" ht="38.25" hidden="1" x14ac:dyDescent="0.25">
      <c r="B219" s="69">
        <v>205</v>
      </c>
      <c r="C219" s="70" t="s">
        <v>547</v>
      </c>
      <c r="D219" s="71" t="s">
        <v>548</v>
      </c>
      <c r="E219" s="70" t="s">
        <v>11</v>
      </c>
      <c r="F219" s="40">
        <f t="shared" si="7"/>
        <v>0</v>
      </c>
      <c r="G219" s="72">
        <v>5034</v>
      </c>
      <c r="H219" s="73">
        <v>0.59682161303138703</v>
      </c>
      <c r="I219" s="72">
        <v>2114.17</v>
      </c>
      <c r="J219" s="72">
        <f t="shared" si="6"/>
        <v>0</v>
      </c>
      <c r="K219" s="74">
        <v>0</v>
      </c>
      <c r="L219" s="59">
        <f>VLOOKUP(B219,[2]Total!$A:$D,4,)</f>
        <v>0</v>
      </c>
      <c r="M219" s="59">
        <f>VLOOKUP(B219,[2]Total!$A:$E,5,)</f>
        <v>0</v>
      </c>
      <c r="N219" s="59">
        <f>VLOOKUP(B219,[2]Total!$A:$F,6,)</f>
        <v>0</v>
      </c>
      <c r="O219" s="59">
        <f>VLOOKUP(B219,[2]Total!$A:$G,7,)</f>
        <v>0</v>
      </c>
      <c r="P219" s="59">
        <f>VLOOKUP(B219,[2]Total!$A:$H,8,)</f>
        <v>0</v>
      </c>
      <c r="Q219" s="59">
        <f>VLOOKUP(B219,[2]Total!$A:$I,9,)</f>
        <v>0</v>
      </c>
      <c r="R219" s="59">
        <f>VLOOKUP(B219,[2]Total!$A:$J,10,)</f>
        <v>0</v>
      </c>
      <c r="S219" s="59">
        <f>VLOOKUP(B219,[2]Total!$A:$K,11,)</f>
        <v>0</v>
      </c>
      <c r="T219" s="59">
        <f>VLOOKUP(B219,[2]Total!$A:$L,12,)</f>
        <v>0</v>
      </c>
      <c r="U219" s="59">
        <f>VLOOKUP(B219,[2]Total!$A:$M,13,)</f>
        <v>0</v>
      </c>
      <c r="V219" s="59">
        <f>VLOOKUP(B219,[2]Total!$A:$N,14,)</f>
        <v>0</v>
      </c>
      <c r="W219" s="59">
        <f>VLOOKUP(B219,[2]Total!$A:$O,15,)</f>
        <v>0</v>
      </c>
      <c r="X219" s="59">
        <f>VLOOKUP(B219,[2]Total!$A:$P,16,)</f>
        <v>0</v>
      </c>
      <c r="Y219" s="59">
        <f>VLOOKUP(B219,[2]Total!$A:$Q,17,)</f>
        <v>0</v>
      </c>
      <c r="Z219" s="59">
        <f>VLOOKUP(B219,[2]Total!$A:$R,18,)</f>
        <v>0</v>
      </c>
      <c r="AA219" s="59">
        <f>VLOOKUP(B219,[2]Total!$A:$S,19,)</f>
        <v>0</v>
      </c>
      <c r="AB219" s="59">
        <f>VLOOKUP(B219,[2]Total!$A:$T,20,)</f>
        <v>0</v>
      </c>
    </row>
    <row r="220" spans="1:28" ht="38.25" hidden="1" x14ac:dyDescent="0.25">
      <c r="B220" s="53">
        <v>206</v>
      </c>
      <c r="C220" s="54" t="s">
        <v>549</v>
      </c>
      <c r="D220" s="55" t="s">
        <v>550</v>
      </c>
      <c r="E220" s="54" t="s">
        <v>11</v>
      </c>
      <c r="F220" s="40">
        <f t="shared" si="7"/>
        <v>0</v>
      </c>
      <c r="G220" s="56">
        <v>0</v>
      </c>
      <c r="H220" s="57"/>
      <c r="I220" s="56">
        <v>0</v>
      </c>
      <c r="J220" s="58">
        <f t="shared" si="6"/>
        <v>0</v>
      </c>
      <c r="K220" s="37">
        <v>0</v>
      </c>
      <c r="L220" s="59">
        <v>0</v>
      </c>
      <c r="M220" s="59">
        <v>0</v>
      </c>
      <c r="N220" s="59">
        <v>0</v>
      </c>
      <c r="O220" s="59">
        <v>0</v>
      </c>
      <c r="P220" s="59">
        <v>0</v>
      </c>
      <c r="Q220" s="59">
        <v>0</v>
      </c>
      <c r="R220" s="59">
        <v>0</v>
      </c>
      <c r="S220" s="59">
        <v>0</v>
      </c>
      <c r="T220" s="59">
        <v>0</v>
      </c>
      <c r="U220" s="59">
        <v>0</v>
      </c>
      <c r="V220" s="59">
        <v>0</v>
      </c>
      <c r="W220" s="59">
        <v>0</v>
      </c>
      <c r="X220" s="59">
        <v>0</v>
      </c>
      <c r="Y220" s="59">
        <v>0</v>
      </c>
      <c r="Z220" s="59">
        <v>0</v>
      </c>
      <c r="AA220" s="59">
        <v>0</v>
      </c>
      <c r="AB220" s="59">
        <v>0</v>
      </c>
    </row>
    <row r="221" spans="1:28" ht="51" hidden="1" x14ac:dyDescent="0.25">
      <c r="B221" s="53">
        <v>207</v>
      </c>
      <c r="C221" s="54" t="s">
        <v>551</v>
      </c>
      <c r="D221" s="55" t="s">
        <v>552</v>
      </c>
      <c r="E221" s="54" t="s">
        <v>11</v>
      </c>
      <c r="F221" s="40">
        <f t="shared" si="7"/>
        <v>0</v>
      </c>
      <c r="G221" s="56">
        <v>0</v>
      </c>
      <c r="H221" s="57"/>
      <c r="I221" s="56">
        <v>0</v>
      </c>
      <c r="J221" s="58">
        <f t="shared" si="6"/>
        <v>0</v>
      </c>
      <c r="K221" s="37">
        <v>0</v>
      </c>
      <c r="L221" s="59">
        <v>0</v>
      </c>
      <c r="M221" s="59">
        <v>0</v>
      </c>
      <c r="N221" s="59">
        <v>0</v>
      </c>
      <c r="O221" s="59">
        <v>0</v>
      </c>
      <c r="P221" s="59">
        <v>0</v>
      </c>
      <c r="Q221" s="59">
        <v>0</v>
      </c>
      <c r="R221" s="59">
        <v>0</v>
      </c>
      <c r="S221" s="59">
        <v>0</v>
      </c>
      <c r="T221" s="59">
        <v>0</v>
      </c>
      <c r="U221" s="59">
        <v>0</v>
      </c>
      <c r="V221" s="59">
        <v>0</v>
      </c>
      <c r="W221" s="59">
        <v>0</v>
      </c>
      <c r="X221" s="59">
        <v>0</v>
      </c>
      <c r="Y221" s="59">
        <v>0</v>
      </c>
      <c r="Z221" s="59">
        <v>0</v>
      </c>
      <c r="AA221" s="59">
        <v>0</v>
      </c>
      <c r="AB221" s="59">
        <v>0</v>
      </c>
    </row>
    <row r="222" spans="1:28" ht="63.75" hidden="1" x14ac:dyDescent="0.25">
      <c r="B222" s="53">
        <v>208</v>
      </c>
      <c r="C222" s="54" t="s">
        <v>553</v>
      </c>
      <c r="D222" s="55" t="s">
        <v>554</v>
      </c>
      <c r="E222" s="54" t="s">
        <v>11</v>
      </c>
      <c r="F222" s="40">
        <f t="shared" si="7"/>
        <v>0</v>
      </c>
      <c r="G222" s="56">
        <v>0</v>
      </c>
      <c r="H222" s="57"/>
      <c r="I222" s="56">
        <v>0</v>
      </c>
      <c r="J222" s="58">
        <f t="shared" si="6"/>
        <v>0</v>
      </c>
      <c r="K222" s="37">
        <v>0</v>
      </c>
      <c r="L222" s="59">
        <v>0</v>
      </c>
      <c r="M222" s="59">
        <v>0</v>
      </c>
      <c r="N222" s="59">
        <v>0</v>
      </c>
      <c r="O222" s="59">
        <v>0</v>
      </c>
      <c r="P222" s="59">
        <v>0</v>
      </c>
      <c r="Q222" s="59">
        <v>0</v>
      </c>
      <c r="R222" s="59">
        <v>0</v>
      </c>
      <c r="S222" s="59">
        <v>0</v>
      </c>
      <c r="T222" s="59">
        <v>0</v>
      </c>
      <c r="U222" s="59">
        <v>0</v>
      </c>
      <c r="V222" s="59">
        <v>0</v>
      </c>
      <c r="W222" s="59">
        <v>0</v>
      </c>
      <c r="X222" s="59">
        <v>0</v>
      </c>
      <c r="Y222" s="59">
        <v>0</v>
      </c>
      <c r="Z222" s="59">
        <v>0</v>
      </c>
      <c r="AA222" s="59">
        <v>0</v>
      </c>
      <c r="AB222" s="59">
        <v>0</v>
      </c>
    </row>
    <row r="223" spans="1:28" ht="51" hidden="1" x14ac:dyDescent="0.25">
      <c r="B223" s="53">
        <v>209</v>
      </c>
      <c r="C223" s="54" t="s">
        <v>555</v>
      </c>
      <c r="D223" s="55" t="s">
        <v>554</v>
      </c>
      <c r="E223" s="54" t="s">
        <v>11</v>
      </c>
      <c r="F223" s="40">
        <f t="shared" si="7"/>
        <v>0</v>
      </c>
      <c r="G223" s="56">
        <v>0</v>
      </c>
      <c r="H223" s="57"/>
      <c r="I223" s="56">
        <v>0</v>
      </c>
      <c r="J223" s="58">
        <f t="shared" si="6"/>
        <v>0</v>
      </c>
      <c r="K223" s="37">
        <v>0</v>
      </c>
      <c r="L223" s="59">
        <v>0</v>
      </c>
      <c r="M223" s="59">
        <v>0</v>
      </c>
      <c r="N223" s="59">
        <v>0</v>
      </c>
      <c r="O223" s="59">
        <v>0</v>
      </c>
      <c r="P223" s="59">
        <v>0</v>
      </c>
      <c r="Q223" s="59">
        <v>0</v>
      </c>
      <c r="R223" s="59">
        <v>0</v>
      </c>
      <c r="S223" s="59">
        <v>0</v>
      </c>
      <c r="T223" s="59">
        <v>0</v>
      </c>
      <c r="U223" s="59">
        <v>0</v>
      </c>
      <c r="V223" s="59">
        <v>0</v>
      </c>
      <c r="W223" s="59">
        <v>0</v>
      </c>
      <c r="X223" s="59">
        <v>0</v>
      </c>
      <c r="Y223" s="59">
        <v>0</v>
      </c>
      <c r="Z223" s="59">
        <v>0</v>
      </c>
      <c r="AA223" s="59">
        <v>0</v>
      </c>
      <c r="AB223" s="59">
        <v>0</v>
      </c>
    </row>
    <row r="224" spans="1:28" ht="38.25" hidden="1" x14ac:dyDescent="0.25">
      <c r="B224" s="53">
        <v>210</v>
      </c>
      <c r="C224" s="54" t="s">
        <v>556</v>
      </c>
      <c r="D224" s="55" t="s">
        <v>557</v>
      </c>
      <c r="E224" s="54" t="s">
        <v>11</v>
      </c>
      <c r="F224" s="40">
        <f t="shared" si="7"/>
        <v>0</v>
      </c>
      <c r="G224" s="56">
        <v>0</v>
      </c>
      <c r="H224" s="57"/>
      <c r="I224" s="56">
        <v>0</v>
      </c>
      <c r="J224" s="58">
        <f t="shared" si="6"/>
        <v>0</v>
      </c>
      <c r="K224" s="37">
        <v>0</v>
      </c>
      <c r="L224" s="59">
        <v>0</v>
      </c>
      <c r="M224" s="59">
        <v>0</v>
      </c>
      <c r="N224" s="59">
        <v>0</v>
      </c>
      <c r="O224" s="59">
        <v>0</v>
      </c>
      <c r="P224" s="59">
        <v>0</v>
      </c>
      <c r="Q224" s="59">
        <v>0</v>
      </c>
      <c r="R224" s="59">
        <v>0</v>
      </c>
      <c r="S224" s="59">
        <v>0</v>
      </c>
      <c r="T224" s="59">
        <v>0</v>
      </c>
      <c r="U224" s="59">
        <v>0</v>
      </c>
      <c r="V224" s="59">
        <v>0</v>
      </c>
      <c r="W224" s="59">
        <v>0</v>
      </c>
      <c r="X224" s="59">
        <v>0</v>
      </c>
      <c r="Y224" s="59">
        <v>0</v>
      </c>
      <c r="Z224" s="59">
        <v>0</v>
      </c>
      <c r="AA224" s="59">
        <v>0</v>
      </c>
      <c r="AB224" s="59">
        <v>0</v>
      </c>
    </row>
    <row r="225" spans="2:28" ht="38.25" hidden="1" x14ac:dyDescent="0.25">
      <c r="B225" s="53">
        <v>211</v>
      </c>
      <c r="C225" s="54" t="s">
        <v>558</v>
      </c>
      <c r="D225" s="55" t="s">
        <v>557</v>
      </c>
      <c r="E225" s="54" t="s">
        <v>11</v>
      </c>
      <c r="F225" s="40">
        <f t="shared" si="7"/>
        <v>0</v>
      </c>
      <c r="G225" s="56">
        <v>0</v>
      </c>
      <c r="H225" s="57"/>
      <c r="I225" s="56">
        <v>0</v>
      </c>
      <c r="J225" s="58">
        <f t="shared" si="6"/>
        <v>0</v>
      </c>
      <c r="K225" s="37">
        <v>0</v>
      </c>
      <c r="L225" s="59">
        <v>0</v>
      </c>
      <c r="M225" s="59">
        <v>0</v>
      </c>
      <c r="N225" s="59">
        <v>0</v>
      </c>
      <c r="O225" s="59">
        <v>0</v>
      </c>
      <c r="P225" s="59">
        <v>0</v>
      </c>
      <c r="Q225" s="59">
        <v>0</v>
      </c>
      <c r="R225" s="59">
        <v>0</v>
      </c>
      <c r="S225" s="59">
        <v>0</v>
      </c>
      <c r="T225" s="59">
        <v>0</v>
      </c>
      <c r="U225" s="59">
        <v>0</v>
      </c>
      <c r="V225" s="59">
        <v>0</v>
      </c>
      <c r="W225" s="59">
        <v>0</v>
      </c>
      <c r="X225" s="59">
        <v>0</v>
      </c>
      <c r="Y225" s="59">
        <v>0</v>
      </c>
      <c r="Z225" s="59">
        <v>0</v>
      </c>
      <c r="AA225" s="59">
        <v>0</v>
      </c>
      <c r="AB225" s="59">
        <v>0</v>
      </c>
    </row>
    <row r="226" spans="2:28" ht="38.25" hidden="1" x14ac:dyDescent="0.25">
      <c r="B226" s="53">
        <v>212</v>
      </c>
      <c r="C226" s="54" t="s">
        <v>559</v>
      </c>
      <c r="D226" s="55" t="s">
        <v>560</v>
      </c>
      <c r="E226" s="54" t="s">
        <v>11</v>
      </c>
      <c r="F226" s="40">
        <f t="shared" si="7"/>
        <v>0</v>
      </c>
      <c r="G226" s="56">
        <v>0</v>
      </c>
      <c r="H226" s="57"/>
      <c r="I226" s="56">
        <v>0</v>
      </c>
      <c r="J226" s="58">
        <f t="shared" si="6"/>
        <v>0</v>
      </c>
      <c r="K226" s="37">
        <v>0</v>
      </c>
      <c r="L226" s="59">
        <v>0</v>
      </c>
      <c r="M226" s="59">
        <v>0</v>
      </c>
      <c r="N226" s="59">
        <v>0</v>
      </c>
      <c r="O226" s="59">
        <v>0</v>
      </c>
      <c r="P226" s="59">
        <v>0</v>
      </c>
      <c r="Q226" s="59">
        <v>0</v>
      </c>
      <c r="R226" s="59">
        <v>0</v>
      </c>
      <c r="S226" s="59">
        <v>0</v>
      </c>
      <c r="T226" s="59">
        <v>0</v>
      </c>
      <c r="U226" s="59">
        <v>0</v>
      </c>
      <c r="V226" s="59">
        <v>0</v>
      </c>
      <c r="W226" s="59">
        <v>0</v>
      </c>
      <c r="X226" s="59">
        <v>0</v>
      </c>
      <c r="Y226" s="59">
        <v>0</v>
      </c>
      <c r="Z226" s="59">
        <v>0</v>
      </c>
      <c r="AA226" s="59">
        <v>0</v>
      </c>
      <c r="AB226" s="59">
        <v>0</v>
      </c>
    </row>
    <row r="227" spans="2:28" ht="38.25" hidden="1" x14ac:dyDescent="0.25">
      <c r="B227" s="53">
        <v>213</v>
      </c>
      <c r="C227" s="54" t="s">
        <v>561</v>
      </c>
      <c r="D227" s="55" t="s">
        <v>560</v>
      </c>
      <c r="E227" s="54" t="s">
        <v>11</v>
      </c>
      <c r="F227" s="40">
        <f t="shared" si="7"/>
        <v>0</v>
      </c>
      <c r="G227" s="56">
        <v>0</v>
      </c>
      <c r="H227" s="57"/>
      <c r="I227" s="56">
        <v>0</v>
      </c>
      <c r="J227" s="58">
        <f t="shared" si="6"/>
        <v>0</v>
      </c>
      <c r="K227" s="37">
        <v>0</v>
      </c>
      <c r="L227" s="59">
        <v>0</v>
      </c>
      <c r="M227" s="59">
        <v>0</v>
      </c>
      <c r="N227" s="59">
        <v>0</v>
      </c>
      <c r="O227" s="59">
        <v>0</v>
      </c>
      <c r="P227" s="59">
        <v>0</v>
      </c>
      <c r="Q227" s="59">
        <v>0</v>
      </c>
      <c r="R227" s="59">
        <v>0</v>
      </c>
      <c r="S227" s="59">
        <v>0</v>
      </c>
      <c r="T227" s="59">
        <v>0</v>
      </c>
      <c r="U227" s="59">
        <v>0</v>
      </c>
      <c r="V227" s="59">
        <v>0</v>
      </c>
      <c r="W227" s="59">
        <v>0</v>
      </c>
      <c r="X227" s="59">
        <v>0</v>
      </c>
      <c r="Y227" s="59">
        <v>0</v>
      </c>
      <c r="Z227" s="59">
        <v>0</v>
      </c>
      <c r="AA227" s="59">
        <v>0</v>
      </c>
      <c r="AB227" s="59">
        <v>0</v>
      </c>
    </row>
    <row r="228" spans="2:28" ht="25.5" hidden="1" x14ac:dyDescent="0.25">
      <c r="B228" s="53">
        <v>214</v>
      </c>
      <c r="C228" s="54" t="s">
        <v>562</v>
      </c>
      <c r="D228" s="55" t="s">
        <v>563</v>
      </c>
      <c r="E228" s="54" t="s">
        <v>11</v>
      </c>
      <c r="F228" s="40">
        <f t="shared" si="7"/>
        <v>0</v>
      </c>
      <c r="G228" s="56">
        <v>0</v>
      </c>
      <c r="H228" s="57"/>
      <c r="I228" s="56">
        <v>0</v>
      </c>
      <c r="J228" s="58">
        <f t="shared" si="6"/>
        <v>0</v>
      </c>
      <c r="K228" s="37">
        <v>0</v>
      </c>
      <c r="L228" s="59">
        <v>0</v>
      </c>
      <c r="M228" s="59">
        <v>0</v>
      </c>
      <c r="N228" s="59">
        <v>0</v>
      </c>
      <c r="O228" s="59">
        <v>0</v>
      </c>
      <c r="P228" s="59">
        <v>0</v>
      </c>
      <c r="Q228" s="59">
        <v>0</v>
      </c>
      <c r="R228" s="59">
        <v>0</v>
      </c>
      <c r="S228" s="59">
        <v>0</v>
      </c>
      <c r="T228" s="59">
        <v>0</v>
      </c>
      <c r="U228" s="59">
        <v>0</v>
      </c>
      <c r="V228" s="59">
        <v>0</v>
      </c>
      <c r="W228" s="59">
        <v>0</v>
      </c>
      <c r="X228" s="59">
        <v>0</v>
      </c>
      <c r="Y228" s="59">
        <v>0</v>
      </c>
      <c r="Z228" s="59">
        <v>0</v>
      </c>
      <c r="AA228" s="59">
        <v>0</v>
      </c>
      <c r="AB228" s="59">
        <v>0</v>
      </c>
    </row>
    <row r="229" spans="2:28" ht="38.25" hidden="1" x14ac:dyDescent="0.25">
      <c r="B229" s="53">
        <v>215</v>
      </c>
      <c r="C229" s="54" t="s">
        <v>564</v>
      </c>
      <c r="D229" s="55" t="s">
        <v>565</v>
      </c>
      <c r="E229" s="54" t="s">
        <v>11</v>
      </c>
      <c r="F229" s="40">
        <f t="shared" si="7"/>
        <v>0</v>
      </c>
      <c r="G229" s="56">
        <v>0</v>
      </c>
      <c r="H229" s="57"/>
      <c r="I229" s="56">
        <v>0</v>
      </c>
      <c r="J229" s="58">
        <f t="shared" si="6"/>
        <v>0</v>
      </c>
      <c r="K229" s="37">
        <v>0</v>
      </c>
      <c r="L229" s="59">
        <v>0</v>
      </c>
      <c r="M229" s="59">
        <v>0</v>
      </c>
      <c r="N229" s="59">
        <v>0</v>
      </c>
      <c r="O229" s="59">
        <v>0</v>
      </c>
      <c r="P229" s="59">
        <v>0</v>
      </c>
      <c r="Q229" s="59">
        <v>0</v>
      </c>
      <c r="R229" s="59">
        <v>0</v>
      </c>
      <c r="S229" s="59">
        <v>0</v>
      </c>
      <c r="T229" s="59">
        <v>0</v>
      </c>
      <c r="U229" s="59">
        <v>0</v>
      </c>
      <c r="V229" s="59">
        <v>0</v>
      </c>
      <c r="W229" s="59">
        <v>0</v>
      </c>
      <c r="X229" s="59">
        <v>0</v>
      </c>
      <c r="Y229" s="59">
        <v>0</v>
      </c>
      <c r="Z229" s="59">
        <v>0</v>
      </c>
      <c r="AA229" s="59">
        <v>0</v>
      </c>
      <c r="AB229" s="59">
        <v>0</v>
      </c>
    </row>
    <row r="230" spans="2:28" ht="38.25" hidden="1" x14ac:dyDescent="0.25">
      <c r="B230" s="53">
        <v>216</v>
      </c>
      <c r="C230" s="54" t="s">
        <v>566</v>
      </c>
      <c r="D230" s="55" t="s">
        <v>567</v>
      </c>
      <c r="E230" s="54" t="s">
        <v>11</v>
      </c>
      <c r="F230" s="40">
        <f t="shared" si="7"/>
        <v>0</v>
      </c>
      <c r="G230" s="56">
        <v>0</v>
      </c>
      <c r="H230" s="57"/>
      <c r="I230" s="56">
        <v>0</v>
      </c>
      <c r="J230" s="58">
        <f t="shared" si="6"/>
        <v>0</v>
      </c>
      <c r="K230" s="37">
        <v>0</v>
      </c>
      <c r="L230" s="59">
        <v>0</v>
      </c>
      <c r="M230" s="59">
        <v>0</v>
      </c>
      <c r="N230" s="59">
        <v>0</v>
      </c>
      <c r="O230" s="59">
        <v>0</v>
      </c>
      <c r="P230" s="59">
        <v>0</v>
      </c>
      <c r="Q230" s="59">
        <v>0</v>
      </c>
      <c r="R230" s="59">
        <v>0</v>
      </c>
      <c r="S230" s="59">
        <v>0</v>
      </c>
      <c r="T230" s="59">
        <v>0</v>
      </c>
      <c r="U230" s="59">
        <v>0</v>
      </c>
      <c r="V230" s="59">
        <v>0</v>
      </c>
      <c r="W230" s="59">
        <v>0</v>
      </c>
      <c r="X230" s="59">
        <v>0</v>
      </c>
      <c r="Y230" s="59">
        <v>0</v>
      </c>
      <c r="Z230" s="59">
        <v>0</v>
      </c>
      <c r="AA230" s="59">
        <v>0</v>
      </c>
      <c r="AB230" s="59">
        <v>0</v>
      </c>
    </row>
    <row r="231" spans="2:28" ht="38.25" hidden="1" x14ac:dyDescent="0.25">
      <c r="B231" s="53">
        <v>217</v>
      </c>
      <c r="C231" s="54" t="s">
        <v>568</v>
      </c>
      <c r="D231" s="55" t="s">
        <v>569</v>
      </c>
      <c r="E231" s="54" t="s">
        <v>11</v>
      </c>
      <c r="F231" s="40">
        <f t="shared" si="7"/>
        <v>0</v>
      </c>
      <c r="G231" s="56">
        <v>0</v>
      </c>
      <c r="H231" s="57"/>
      <c r="I231" s="56">
        <v>0</v>
      </c>
      <c r="J231" s="58">
        <f t="shared" si="6"/>
        <v>0</v>
      </c>
      <c r="K231" s="37">
        <v>0</v>
      </c>
      <c r="L231" s="59">
        <v>0</v>
      </c>
      <c r="M231" s="59">
        <v>0</v>
      </c>
      <c r="N231" s="59">
        <v>0</v>
      </c>
      <c r="O231" s="59">
        <v>0</v>
      </c>
      <c r="P231" s="59">
        <v>0</v>
      </c>
      <c r="Q231" s="59">
        <v>0</v>
      </c>
      <c r="R231" s="59">
        <v>0</v>
      </c>
      <c r="S231" s="59">
        <v>0</v>
      </c>
      <c r="T231" s="59">
        <v>0</v>
      </c>
      <c r="U231" s="59">
        <v>0</v>
      </c>
      <c r="V231" s="59">
        <v>0</v>
      </c>
      <c r="W231" s="59">
        <v>0</v>
      </c>
      <c r="X231" s="59">
        <v>0</v>
      </c>
      <c r="Y231" s="59">
        <v>0</v>
      </c>
      <c r="Z231" s="59">
        <v>0</v>
      </c>
      <c r="AA231" s="59">
        <v>0</v>
      </c>
      <c r="AB231" s="59">
        <v>0</v>
      </c>
    </row>
    <row r="232" spans="2:28" ht="63.75" hidden="1" x14ac:dyDescent="0.25">
      <c r="B232" s="53">
        <v>218</v>
      </c>
      <c r="C232" s="54" t="s">
        <v>570</v>
      </c>
      <c r="D232" s="55" t="s">
        <v>571</v>
      </c>
      <c r="E232" s="54" t="s">
        <v>11</v>
      </c>
      <c r="F232" s="40">
        <f t="shared" si="7"/>
        <v>0</v>
      </c>
      <c r="G232" s="56">
        <v>0</v>
      </c>
      <c r="H232" s="57"/>
      <c r="I232" s="56">
        <v>0</v>
      </c>
      <c r="J232" s="58">
        <f t="shared" si="6"/>
        <v>0</v>
      </c>
      <c r="K232" s="37">
        <v>0</v>
      </c>
      <c r="L232" s="59">
        <v>0</v>
      </c>
      <c r="M232" s="59">
        <v>0</v>
      </c>
      <c r="N232" s="59">
        <v>0</v>
      </c>
      <c r="O232" s="59">
        <v>0</v>
      </c>
      <c r="P232" s="59">
        <v>0</v>
      </c>
      <c r="Q232" s="59">
        <v>0</v>
      </c>
      <c r="R232" s="59">
        <v>0</v>
      </c>
      <c r="S232" s="59">
        <v>0</v>
      </c>
      <c r="T232" s="59">
        <v>0</v>
      </c>
      <c r="U232" s="59">
        <v>0</v>
      </c>
      <c r="V232" s="59">
        <v>0</v>
      </c>
      <c r="W232" s="59">
        <v>0</v>
      </c>
      <c r="X232" s="59">
        <v>0</v>
      </c>
      <c r="Y232" s="59">
        <v>0</v>
      </c>
      <c r="Z232" s="59">
        <v>0</v>
      </c>
      <c r="AA232" s="59">
        <v>0</v>
      </c>
      <c r="AB232" s="59">
        <v>0</v>
      </c>
    </row>
    <row r="233" spans="2:28" ht="63.75" hidden="1" x14ac:dyDescent="0.25">
      <c r="B233" s="53">
        <v>219</v>
      </c>
      <c r="C233" s="54" t="s">
        <v>572</v>
      </c>
      <c r="D233" s="55" t="s">
        <v>571</v>
      </c>
      <c r="E233" s="54" t="s">
        <v>11</v>
      </c>
      <c r="F233" s="40">
        <f t="shared" si="7"/>
        <v>0</v>
      </c>
      <c r="G233" s="56">
        <v>0</v>
      </c>
      <c r="H233" s="57"/>
      <c r="I233" s="56">
        <v>0</v>
      </c>
      <c r="J233" s="58">
        <f t="shared" si="6"/>
        <v>0</v>
      </c>
      <c r="K233" s="37">
        <v>0</v>
      </c>
      <c r="L233" s="59">
        <v>0</v>
      </c>
      <c r="M233" s="59">
        <v>0</v>
      </c>
      <c r="N233" s="59">
        <v>0</v>
      </c>
      <c r="O233" s="59">
        <v>0</v>
      </c>
      <c r="P233" s="59">
        <v>0</v>
      </c>
      <c r="Q233" s="59">
        <v>0</v>
      </c>
      <c r="R233" s="59">
        <v>0</v>
      </c>
      <c r="S233" s="59">
        <v>0</v>
      </c>
      <c r="T233" s="59">
        <v>0</v>
      </c>
      <c r="U233" s="59">
        <v>0</v>
      </c>
      <c r="V233" s="59">
        <v>0</v>
      </c>
      <c r="W233" s="59">
        <v>0</v>
      </c>
      <c r="X233" s="59">
        <v>0</v>
      </c>
      <c r="Y233" s="59">
        <v>0</v>
      </c>
      <c r="Z233" s="59">
        <v>0</v>
      </c>
      <c r="AA233" s="59">
        <v>0</v>
      </c>
      <c r="AB233" s="59">
        <v>0</v>
      </c>
    </row>
    <row r="234" spans="2:28" ht="63.75" hidden="1" x14ac:dyDescent="0.25">
      <c r="B234" s="53">
        <v>220</v>
      </c>
      <c r="C234" s="54" t="s">
        <v>573</v>
      </c>
      <c r="D234" s="55" t="s">
        <v>574</v>
      </c>
      <c r="E234" s="54" t="s">
        <v>11</v>
      </c>
      <c r="F234" s="40">
        <f t="shared" si="7"/>
        <v>0</v>
      </c>
      <c r="G234" s="56">
        <v>0</v>
      </c>
      <c r="H234" s="57"/>
      <c r="I234" s="56">
        <v>0</v>
      </c>
      <c r="J234" s="58">
        <f t="shared" si="6"/>
        <v>0</v>
      </c>
      <c r="K234" s="37">
        <v>0</v>
      </c>
      <c r="L234" s="59">
        <v>0</v>
      </c>
      <c r="M234" s="59">
        <v>0</v>
      </c>
      <c r="N234" s="59">
        <v>0</v>
      </c>
      <c r="O234" s="59">
        <v>0</v>
      </c>
      <c r="P234" s="59">
        <v>0</v>
      </c>
      <c r="Q234" s="59">
        <v>0</v>
      </c>
      <c r="R234" s="59">
        <v>0</v>
      </c>
      <c r="S234" s="59">
        <v>0</v>
      </c>
      <c r="T234" s="59">
        <v>0</v>
      </c>
      <c r="U234" s="59">
        <v>0</v>
      </c>
      <c r="V234" s="59">
        <v>0</v>
      </c>
      <c r="W234" s="59">
        <v>0</v>
      </c>
      <c r="X234" s="59">
        <v>0</v>
      </c>
      <c r="Y234" s="59">
        <v>0</v>
      </c>
      <c r="Z234" s="59">
        <v>0</v>
      </c>
      <c r="AA234" s="59">
        <v>0</v>
      </c>
      <c r="AB234" s="59">
        <v>0</v>
      </c>
    </row>
    <row r="235" spans="2:28" ht="63.75" hidden="1" x14ac:dyDescent="0.25">
      <c r="B235" s="53">
        <v>221</v>
      </c>
      <c r="C235" s="54" t="s">
        <v>575</v>
      </c>
      <c r="D235" s="55" t="s">
        <v>574</v>
      </c>
      <c r="E235" s="54" t="s">
        <v>11</v>
      </c>
      <c r="F235" s="40">
        <f t="shared" si="7"/>
        <v>0</v>
      </c>
      <c r="G235" s="56">
        <v>0</v>
      </c>
      <c r="H235" s="57"/>
      <c r="I235" s="56">
        <v>0</v>
      </c>
      <c r="J235" s="58">
        <f t="shared" si="6"/>
        <v>0</v>
      </c>
      <c r="K235" s="37">
        <v>0</v>
      </c>
      <c r="L235" s="59">
        <v>0</v>
      </c>
      <c r="M235" s="59">
        <v>0</v>
      </c>
      <c r="N235" s="59">
        <v>0</v>
      </c>
      <c r="O235" s="59">
        <v>0</v>
      </c>
      <c r="P235" s="59">
        <v>0</v>
      </c>
      <c r="Q235" s="59">
        <v>0</v>
      </c>
      <c r="R235" s="59">
        <v>0</v>
      </c>
      <c r="S235" s="59">
        <v>0</v>
      </c>
      <c r="T235" s="59">
        <v>0</v>
      </c>
      <c r="U235" s="59">
        <v>0</v>
      </c>
      <c r="V235" s="59">
        <v>0</v>
      </c>
      <c r="W235" s="59">
        <v>0</v>
      </c>
      <c r="X235" s="59">
        <v>0</v>
      </c>
      <c r="Y235" s="59">
        <v>0</v>
      </c>
      <c r="Z235" s="59">
        <v>0</v>
      </c>
      <c r="AA235" s="59">
        <v>0</v>
      </c>
      <c r="AB235" s="59">
        <v>0</v>
      </c>
    </row>
    <row r="236" spans="2:28" ht="63.75" hidden="1" x14ac:dyDescent="0.25">
      <c r="B236" s="53">
        <v>222</v>
      </c>
      <c r="C236" s="54" t="s">
        <v>576</v>
      </c>
      <c r="D236" s="55" t="s">
        <v>577</v>
      </c>
      <c r="E236" s="54" t="s">
        <v>11</v>
      </c>
      <c r="F236" s="40">
        <f t="shared" si="7"/>
        <v>0</v>
      </c>
      <c r="G236" s="56">
        <v>0</v>
      </c>
      <c r="H236" s="57"/>
      <c r="I236" s="56">
        <v>0</v>
      </c>
      <c r="J236" s="58">
        <f t="shared" si="6"/>
        <v>0</v>
      </c>
      <c r="K236" s="37">
        <v>0</v>
      </c>
      <c r="L236" s="59">
        <v>0</v>
      </c>
      <c r="M236" s="59">
        <v>0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59">
        <v>0</v>
      </c>
      <c r="Y236" s="59">
        <v>0</v>
      </c>
      <c r="Z236" s="59">
        <v>0</v>
      </c>
      <c r="AA236" s="59">
        <v>0</v>
      </c>
      <c r="AB236" s="59">
        <v>0</v>
      </c>
    </row>
    <row r="237" spans="2:28" ht="63.75" hidden="1" x14ac:dyDescent="0.25">
      <c r="B237" s="53">
        <v>223</v>
      </c>
      <c r="C237" s="54" t="s">
        <v>578</v>
      </c>
      <c r="D237" s="55" t="s">
        <v>577</v>
      </c>
      <c r="E237" s="54" t="s">
        <v>11</v>
      </c>
      <c r="F237" s="40">
        <f t="shared" si="7"/>
        <v>0</v>
      </c>
      <c r="G237" s="56">
        <v>0</v>
      </c>
      <c r="H237" s="57"/>
      <c r="I237" s="56">
        <v>0</v>
      </c>
      <c r="J237" s="58">
        <f t="shared" si="6"/>
        <v>0</v>
      </c>
      <c r="K237" s="37">
        <v>0</v>
      </c>
      <c r="L237" s="59">
        <v>0</v>
      </c>
      <c r="M237" s="59">
        <v>0</v>
      </c>
      <c r="N237" s="59">
        <v>0</v>
      </c>
      <c r="O237" s="59">
        <v>0</v>
      </c>
      <c r="P237" s="59">
        <v>0</v>
      </c>
      <c r="Q237" s="59">
        <v>0</v>
      </c>
      <c r="R237" s="59">
        <v>0</v>
      </c>
      <c r="S237" s="59">
        <v>0</v>
      </c>
      <c r="T237" s="59">
        <v>0</v>
      </c>
      <c r="U237" s="59">
        <v>0</v>
      </c>
      <c r="V237" s="59">
        <v>0</v>
      </c>
      <c r="W237" s="59">
        <v>0</v>
      </c>
      <c r="X237" s="59">
        <v>0</v>
      </c>
      <c r="Y237" s="59">
        <v>0</v>
      </c>
      <c r="Z237" s="59">
        <v>0</v>
      </c>
      <c r="AA237" s="59">
        <v>0</v>
      </c>
      <c r="AB237" s="59">
        <v>0</v>
      </c>
    </row>
    <row r="238" spans="2:28" ht="63.75" hidden="1" x14ac:dyDescent="0.25">
      <c r="B238" s="53">
        <v>224</v>
      </c>
      <c r="C238" s="54" t="s">
        <v>579</v>
      </c>
      <c r="D238" s="55" t="s">
        <v>580</v>
      </c>
      <c r="E238" s="54" t="s">
        <v>11</v>
      </c>
      <c r="F238" s="40">
        <f t="shared" si="7"/>
        <v>0</v>
      </c>
      <c r="G238" s="56">
        <v>0</v>
      </c>
      <c r="H238" s="57"/>
      <c r="I238" s="56">
        <v>0</v>
      </c>
      <c r="J238" s="58">
        <f t="shared" si="6"/>
        <v>0</v>
      </c>
      <c r="K238" s="37">
        <v>0</v>
      </c>
      <c r="L238" s="59">
        <v>0</v>
      </c>
      <c r="M238" s="59">
        <v>0</v>
      </c>
      <c r="N238" s="59">
        <v>0</v>
      </c>
      <c r="O238" s="59">
        <v>0</v>
      </c>
      <c r="P238" s="59">
        <v>0</v>
      </c>
      <c r="Q238" s="59">
        <v>0</v>
      </c>
      <c r="R238" s="59">
        <v>0</v>
      </c>
      <c r="S238" s="59">
        <v>0</v>
      </c>
      <c r="T238" s="59">
        <v>0</v>
      </c>
      <c r="U238" s="59">
        <v>0</v>
      </c>
      <c r="V238" s="59">
        <v>0</v>
      </c>
      <c r="W238" s="59">
        <v>0</v>
      </c>
      <c r="X238" s="59">
        <v>0</v>
      </c>
      <c r="Y238" s="59">
        <v>0</v>
      </c>
      <c r="Z238" s="59">
        <v>0</v>
      </c>
      <c r="AA238" s="59">
        <v>0</v>
      </c>
      <c r="AB238" s="59">
        <v>0</v>
      </c>
    </row>
    <row r="239" spans="2:28" ht="63.75" hidden="1" x14ac:dyDescent="0.25">
      <c r="B239" s="53">
        <v>225</v>
      </c>
      <c r="C239" s="54" t="s">
        <v>581</v>
      </c>
      <c r="D239" s="55" t="s">
        <v>580</v>
      </c>
      <c r="E239" s="54" t="s">
        <v>11</v>
      </c>
      <c r="F239" s="40">
        <f t="shared" si="7"/>
        <v>0</v>
      </c>
      <c r="G239" s="56">
        <v>0</v>
      </c>
      <c r="H239" s="57"/>
      <c r="I239" s="56">
        <v>0</v>
      </c>
      <c r="J239" s="58">
        <f t="shared" si="6"/>
        <v>0</v>
      </c>
      <c r="K239" s="37">
        <v>0</v>
      </c>
      <c r="L239" s="59">
        <v>0</v>
      </c>
      <c r="M239" s="59">
        <v>0</v>
      </c>
      <c r="N239" s="59">
        <v>0</v>
      </c>
      <c r="O239" s="59">
        <v>0</v>
      </c>
      <c r="P239" s="59">
        <v>0</v>
      </c>
      <c r="Q239" s="59">
        <v>0</v>
      </c>
      <c r="R239" s="59">
        <v>0</v>
      </c>
      <c r="S239" s="59">
        <v>0</v>
      </c>
      <c r="T239" s="59">
        <v>0</v>
      </c>
      <c r="U239" s="59">
        <v>0</v>
      </c>
      <c r="V239" s="59">
        <v>0</v>
      </c>
      <c r="W239" s="59">
        <v>0</v>
      </c>
      <c r="X239" s="59">
        <v>0</v>
      </c>
      <c r="Y239" s="59">
        <v>0</v>
      </c>
      <c r="Z239" s="59">
        <v>0</v>
      </c>
      <c r="AA239" s="59">
        <v>0</v>
      </c>
      <c r="AB239" s="59">
        <v>0</v>
      </c>
    </row>
    <row r="240" spans="2:28" ht="63.75" hidden="1" x14ac:dyDescent="0.25">
      <c r="B240" s="53">
        <v>226</v>
      </c>
      <c r="C240" s="54" t="s">
        <v>582</v>
      </c>
      <c r="D240" s="55" t="s">
        <v>583</v>
      </c>
      <c r="E240" s="54" t="s">
        <v>11</v>
      </c>
      <c r="F240" s="40">
        <f t="shared" si="7"/>
        <v>0</v>
      </c>
      <c r="G240" s="56">
        <v>0</v>
      </c>
      <c r="H240" s="57"/>
      <c r="I240" s="56">
        <v>0</v>
      </c>
      <c r="J240" s="58">
        <f t="shared" si="6"/>
        <v>0</v>
      </c>
      <c r="K240" s="37">
        <v>0</v>
      </c>
      <c r="L240" s="59">
        <v>0</v>
      </c>
      <c r="M240" s="59">
        <v>0</v>
      </c>
      <c r="N240" s="59">
        <v>0</v>
      </c>
      <c r="O240" s="59">
        <v>0</v>
      </c>
      <c r="P240" s="59">
        <v>0</v>
      </c>
      <c r="Q240" s="59">
        <v>0</v>
      </c>
      <c r="R240" s="59">
        <v>0</v>
      </c>
      <c r="S240" s="59">
        <v>0</v>
      </c>
      <c r="T240" s="59">
        <v>0</v>
      </c>
      <c r="U240" s="59">
        <v>0</v>
      </c>
      <c r="V240" s="59">
        <v>0</v>
      </c>
      <c r="W240" s="59">
        <v>0</v>
      </c>
      <c r="X240" s="59">
        <v>0</v>
      </c>
      <c r="Y240" s="59">
        <v>0</v>
      </c>
      <c r="Z240" s="59">
        <v>0</v>
      </c>
      <c r="AA240" s="59">
        <v>0</v>
      </c>
      <c r="AB240" s="59">
        <v>0</v>
      </c>
    </row>
    <row r="241" spans="2:28" ht="63.75" hidden="1" x14ac:dyDescent="0.25">
      <c r="B241" s="53">
        <v>227</v>
      </c>
      <c r="C241" s="54" t="s">
        <v>584</v>
      </c>
      <c r="D241" s="55" t="s">
        <v>583</v>
      </c>
      <c r="E241" s="54" t="s">
        <v>11</v>
      </c>
      <c r="F241" s="40">
        <f t="shared" si="7"/>
        <v>0</v>
      </c>
      <c r="G241" s="56">
        <v>0</v>
      </c>
      <c r="H241" s="57"/>
      <c r="I241" s="56">
        <v>0</v>
      </c>
      <c r="J241" s="58">
        <f t="shared" si="6"/>
        <v>0</v>
      </c>
      <c r="K241" s="37">
        <v>0</v>
      </c>
      <c r="L241" s="59">
        <v>0</v>
      </c>
      <c r="M241" s="59">
        <v>0</v>
      </c>
      <c r="N241" s="59">
        <v>0</v>
      </c>
      <c r="O241" s="59">
        <v>0</v>
      </c>
      <c r="P241" s="59">
        <v>0</v>
      </c>
      <c r="Q241" s="59">
        <v>0</v>
      </c>
      <c r="R241" s="59">
        <v>0</v>
      </c>
      <c r="S241" s="59">
        <v>0</v>
      </c>
      <c r="T241" s="59">
        <v>0</v>
      </c>
      <c r="U241" s="59">
        <v>0</v>
      </c>
      <c r="V241" s="59">
        <v>0</v>
      </c>
      <c r="W241" s="59">
        <v>0</v>
      </c>
      <c r="X241" s="59">
        <v>0</v>
      </c>
      <c r="Y241" s="59">
        <v>0</v>
      </c>
      <c r="Z241" s="59">
        <v>0</v>
      </c>
      <c r="AA241" s="59">
        <v>0</v>
      </c>
      <c r="AB241" s="59">
        <v>0</v>
      </c>
    </row>
    <row r="242" spans="2:28" ht="63.75" hidden="1" x14ac:dyDescent="0.25">
      <c r="B242" s="53">
        <v>228</v>
      </c>
      <c r="C242" s="54" t="s">
        <v>585</v>
      </c>
      <c r="D242" s="55" t="s">
        <v>586</v>
      </c>
      <c r="E242" s="54" t="s">
        <v>11</v>
      </c>
      <c r="F242" s="40">
        <f t="shared" si="7"/>
        <v>0</v>
      </c>
      <c r="G242" s="56">
        <v>0</v>
      </c>
      <c r="H242" s="57"/>
      <c r="I242" s="56">
        <v>0</v>
      </c>
      <c r="J242" s="58">
        <f t="shared" si="6"/>
        <v>0</v>
      </c>
      <c r="K242" s="37">
        <v>0</v>
      </c>
      <c r="L242" s="59">
        <v>0</v>
      </c>
      <c r="M242" s="59">
        <v>0</v>
      </c>
      <c r="N242" s="59">
        <v>0</v>
      </c>
      <c r="O242" s="59">
        <v>0</v>
      </c>
      <c r="P242" s="59">
        <v>0</v>
      </c>
      <c r="Q242" s="59">
        <v>0</v>
      </c>
      <c r="R242" s="59">
        <v>0</v>
      </c>
      <c r="S242" s="59">
        <v>0</v>
      </c>
      <c r="T242" s="59">
        <v>0</v>
      </c>
      <c r="U242" s="59">
        <v>0</v>
      </c>
      <c r="V242" s="59">
        <v>0</v>
      </c>
      <c r="W242" s="59">
        <v>0</v>
      </c>
      <c r="X242" s="59">
        <v>0</v>
      </c>
      <c r="Y242" s="59">
        <v>0</v>
      </c>
      <c r="Z242" s="59">
        <v>0</v>
      </c>
      <c r="AA242" s="59">
        <v>0</v>
      </c>
      <c r="AB242" s="59">
        <v>0</v>
      </c>
    </row>
    <row r="243" spans="2:28" ht="63.75" hidden="1" x14ac:dyDescent="0.25">
      <c r="B243" s="53">
        <v>229</v>
      </c>
      <c r="C243" s="54" t="s">
        <v>587</v>
      </c>
      <c r="D243" s="63" t="s">
        <v>586</v>
      </c>
      <c r="E243" s="54" t="s">
        <v>11</v>
      </c>
      <c r="F243" s="40">
        <f t="shared" si="7"/>
        <v>0</v>
      </c>
      <c r="G243" s="56">
        <v>0</v>
      </c>
      <c r="H243" s="57"/>
      <c r="I243" s="56">
        <v>0</v>
      </c>
      <c r="J243" s="58">
        <f t="shared" si="6"/>
        <v>0</v>
      </c>
      <c r="K243" s="37">
        <v>0</v>
      </c>
      <c r="L243" s="59">
        <v>0</v>
      </c>
      <c r="M243" s="59">
        <v>0</v>
      </c>
      <c r="N243" s="59">
        <v>0</v>
      </c>
      <c r="O243" s="59">
        <v>0</v>
      </c>
      <c r="P243" s="59">
        <v>0</v>
      </c>
      <c r="Q243" s="59">
        <v>0</v>
      </c>
      <c r="R243" s="59">
        <v>0</v>
      </c>
      <c r="S243" s="59">
        <v>0</v>
      </c>
      <c r="T243" s="59">
        <v>0</v>
      </c>
      <c r="U243" s="59">
        <v>0</v>
      </c>
      <c r="V243" s="59">
        <v>0</v>
      </c>
      <c r="W243" s="59">
        <v>0</v>
      </c>
      <c r="X243" s="59">
        <v>0</v>
      </c>
      <c r="Y243" s="59">
        <v>0</v>
      </c>
      <c r="Z243" s="59">
        <v>0</v>
      </c>
      <c r="AA243" s="59">
        <v>0</v>
      </c>
      <c r="AB243" s="59">
        <v>0</v>
      </c>
    </row>
    <row r="244" spans="2:28" ht="63.75" hidden="1" x14ac:dyDescent="0.25">
      <c r="B244" s="53">
        <v>230</v>
      </c>
      <c r="C244" s="54" t="s">
        <v>588</v>
      </c>
      <c r="D244" s="63" t="s">
        <v>589</v>
      </c>
      <c r="E244" s="54" t="s">
        <v>590</v>
      </c>
      <c r="F244" s="40">
        <f t="shared" si="7"/>
        <v>0</v>
      </c>
      <c r="G244" s="56">
        <v>0</v>
      </c>
      <c r="H244" s="57"/>
      <c r="I244" s="56">
        <v>0</v>
      </c>
      <c r="J244" s="58">
        <f t="shared" si="6"/>
        <v>0</v>
      </c>
      <c r="K244" s="37">
        <v>0</v>
      </c>
      <c r="L244" s="59">
        <v>0</v>
      </c>
      <c r="M244" s="59">
        <v>0</v>
      </c>
      <c r="N244" s="59">
        <v>0</v>
      </c>
      <c r="O244" s="59">
        <v>0</v>
      </c>
      <c r="P244" s="59">
        <v>0</v>
      </c>
      <c r="Q244" s="59">
        <v>0</v>
      </c>
      <c r="R244" s="59">
        <v>0</v>
      </c>
      <c r="S244" s="59">
        <v>0</v>
      </c>
      <c r="T244" s="59">
        <v>0</v>
      </c>
      <c r="U244" s="59">
        <v>0</v>
      </c>
      <c r="V244" s="59">
        <v>0</v>
      </c>
      <c r="W244" s="59">
        <v>0</v>
      </c>
      <c r="X244" s="59">
        <v>0</v>
      </c>
      <c r="Y244" s="59">
        <v>0</v>
      </c>
      <c r="Z244" s="59">
        <v>0</v>
      </c>
      <c r="AA244" s="59">
        <v>0</v>
      </c>
      <c r="AB244" s="59">
        <v>0</v>
      </c>
    </row>
    <row r="245" spans="2:28" ht="76.5" hidden="1" x14ac:dyDescent="0.25">
      <c r="B245" s="53">
        <v>231</v>
      </c>
      <c r="C245" s="54" t="s">
        <v>591</v>
      </c>
      <c r="D245" s="63" t="s">
        <v>592</v>
      </c>
      <c r="E245" s="54" t="s">
        <v>593</v>
      </c>
      <c r="F245" s="40">
        <f t="shared" si="7"/>
        <v>0</v>
      </c>
      <c r="G245" s="56">
        <v>0</v>
      </c>
      <c r="H245" s="57"/>
      <c r="I245" s="56">
        <v>0</v>
      </c>
      <c r="J245" s="58">
        <f t="shared" si="6"/>
        <v>0</v>
      </c>
      <c r="K245" s="37">
        <v>0</v>
      </c>
      <c r="L245" s="59">
        <v>0</v>
      </c>
      <c r="M245" s="59">
        <v>0</v>
      </c>
      <c r="N245" s="59">
        <v>0</v>
      </c>
      <c r="O245" s="59">
        <v>0</v>
      </c>
      <c r="P245" s="59">
        <v>0</v>
      </c>
      <c r="Q245" s="59">
        <v>0</v>
      </c>
      <c r="R245" s="59">
        <v>0</v>
      </c>
      <c r="S245" s="59">
        <v>0</v>
      </c>
      <c r="T245" s="59">
        <v>0</v>
      </c>
      <c r="U245" s="59">
        <v>0</v>
      </c>
      <c r="V245" s="59">
        <v>0</v>
      </c>
      <c r="W245" s="59">
        <v>0</v>
      </c>
      <c r="X245" s="59">
        <v>0</v>
      </c>
      <c r="Y245" s="59">
        <v>0</v>
      </c>
      <c r="Z245" s="59">
        <v>0</v>
      </c>
      <c r="AA245" s="59">
        <v>0</v>
      </c>
      <c r="AB245" s="59">
        <v>0</v>
      </c>
    </row>
    <row r="246" spans="2:28" ht="76.5" hidden="1" x14ac:dyDescent="0.25">
      <c r="B246" s="53">
        <v>232</v>
      </c>
      <c r="C246" s="54" t="s">
        <v>594</v>
      </c>
      <c r="D246" s="63" t="s">
        <v>592</v>
      </c>
      <c r="E246" s="54" t="s">
        <v>593</v>
      </c>
      <c r="F246" s="40">
        <f t="shared" si="7"/>
        <v>0</v>
      </c>
      <c r="G246" s="56">
        <v>0</v>
      </c>
      <c r="H246" s="57"/>
      <c r="I246" s="56">
        <v>0</v>
      </c>
      <c r="J246" s="58">
        <f t="shared" si="6"/>
        <v>0</v>
      </c>
      <c r="K246" s="37">
        <v>0</v>
      </c>
      <c r="L246" s="59">
        <v>0</v>
      </c>
      <c r="M246" s="59">
        <v>0</v>
      </c>
      <c r="N246" s="59">
        <v>0</v>
      </c>
      <c r="O246" s="59">
        <v>0</v>
      </c>
      <c r="P246" s="59">
        <v>0</v>
      </c>
      <c r="Q246" s="59">
        <v>0</v>
      </c>
      <c r="R246" s="59">
        <v>0</v>
      </c>
      <c r="S246" s="59">
        <v>0</v>
      </c>
      <c r="T246" s="59">
        <v>0</v>
      </c>
      <c r="U246" s="59">
        <v>0</v>
      </c>
      <c r="V246" s="59">
        <v>0</v>
      </c>
      <c r="W246" s="59">
        <v>0</v>
      </c>
      <c r="X246" s="59">
        <v>0</v>
      </c>
      <c r="Y246" s="59">
        <v>0</v>
      </c>
      <c r="Z246" s="59">
        <v>0</v>
      </c>
      <c r="AA246" s="59">
        <v>0</v>
      </c>
      <c r="AB246" s="59">
        <v>0</v>
      </c>
    </row>
    <row r="247" spans="2:28" ht="102" hidden="1" x14ac:dyDescent="0.25">
      <c r="B247" s="53">
        <v>233</v>
      </c>
      <c r="C247" s="54" t="s">
        <v>595</v>
      </c>
      <c r="D247" s="63" t="s">
        <v>596</v>
      </c>
      <c r="E247" s="54" t="s">
        <v>593</v>
      </c>
      <c r="F247" s="40">
        <f t="shared" si="7"/>
        <v>0</v>
      </c>
      <c r="G247" s="56">
        <v>0</v>
      </c>
      <c r="H247" s="57"/>
      <c r="I247" s="56">
        <v>0</v>
      </c>
      <c r="J247" s="58">
        <f t="shared" si="6"/>
        <v>0</v>
      </c>
      <c r="K247" s="37">
        <v>0</v>
      </c>
      <c r="L247" s="59">
        <v>0</v>
      </c>
      <c r="M247" s="59">
        <v>0</v>
      </c>
      <c r="N247" s="59">
        <v>0</v>
      </c>
      <c r="O247" s="59">
        <v>0</v>
      </c>
      <c r="P247" s="59">
        <v>0</v>
      </c>
      <c r="Q247" s="59">
        <v>0</v>
      </c>
      <c r="R247" s="59">
        <v>0</v>
      </c>
      <c r="S247" s="59">
        <v>0</v>
      </c>
      <c r="T247" s="59">
        <v>0</v>
      </c>
      <c r="U247" s="59">
        <v>0</v>
      </c>
      <c r="V247" s="59">
        <v>0</v>
      </c>
      <c r="W247" s="59">
        <v>0</v>
      </c>
      <c r="X247" s="59">
        <v>0</v>
      </c>
      <c r="Y247" s="59">
        <v>0</v>
      </c>
      <c r="Z247" s="59">
        <v>0</v>
      </c>
      <c r="AA247" s="59">
        <v>0</v>
      </c>
      <c r="AB247" s="59">
        <v>0</v>
      </c>
    </row>
    <row r="248" spans="2:28" ht="102" hidden="1" x14ac:dyDescent="0.25">
      <c r="B248" s="53">
        <v>234</v>
      </c>
      <c r="C248" s="54" t="s">
        <v>597</v>
      </c>
      <c r="D248" s="63" t="s">
        <v>596</v>
      </c>
      <c r="E248" s="54" t="s">
        <v>593</v>
      </c>
      <c r="F248" s="40">
        <f t="shared" si="7"/>
        <v>0</v>
      </c>
      <c r="G248" s="56">
        <v>0</v>
      </c>
      <c r="H248" s="57"/>
      <c r="I248" s="56">
        <v>0</v>
      </c>
      <c r="J248" s="58">
        <f t="shared" si="6"/>
        <v>0</v>
      </c>
      <c r="K248" s="37">
        <v>0</v>
      </c>
      <c r="L248" s="59">
        <v>0</v>
      </c>
      <c r="M248" s="59">
        <v>0</v>
      </c>
      <c r="N248" s="59">
        <v>0</v>
      </c>
      <c r="O248" s="59">
        <v>0</v>
      </c>
      <c r="P248" s="59">
        <v>0</v>
      </c>
      <c r="Q248" s="59">
        <v>0</v>
      </c>
      <c r="R248" s="59">
        <v>0</v>
      </c>
      <c r="S248" s="59">
        <v>0</v>
      </c>
      <c r="T248" s="59">
        <v>0</v>
      </c>
      <c r="U248" s="59">
        <v>0</v>
      </c>
      <c r="V248" s="59">
        <v>0</v>
      </c>
      <c r="W248" s="59">
        <v>0</v>
      </c>
      <c r="X248" s="59">
        <v>0</v>
      </c>
      <c r="Y248" s="59">
        <v>0</v>
      </c>
      <c r="Z248" s="59">
        <v>0</v>
      </c>
      <c r="AA248" s="59">
        <v>0</v>
      </c>
      <c r="AB248" s="59">
        <v>0</v>
      </c>
    </row>
    <row r="249" spans="2:28" ht="102" hidden="1" x14ac:dyDescent="0.25">
      <c r="B249" s="53">
        <v>235</v>
      </c>
      <c r="C249" s="54" t="s">
        <v>598</v>
      </c>
      <c r="D249" s="63" t="s">
        <v>599</v>
      </c>
      <c r="E249" s="54" t="s">
        <v>593</v>
      </c>
      <c r="F249" s="40">
        <f t="shared" si="7"/>
        <v>0</v>
      </c>
      <c r="G249" s="56">
        <v>0</v>
      </c>
      <c r="H249" s="57"/>
      <c r="I249" s="56">
        <v>0</v>
      </c>
      <c r="J249" s="58">
        <f t="shared" si="6"/>
        <v>0</v>
      </c>
      <c r="L249" s="59">
        <v>0</v>
      </c>
      <c r="M249" s="59">
        <v>0</v>
      </c>
      <c r="N249" s="59">
        <v>0</v>
      </c>
      <c r="O249" s="59">
        <v>0</v>
      </c>
      <c r="P249" s="59">
        <v>0</v>
      </c>
      <c r="Q249" s="59">
        <v>0</v>
      </c>
      <c r="R249" s="59">
        <v>0</v>
      </c>
      <c r="S249" s="59">
        <v>0</v>
      </c>
      <c r="T249" s="59">
        <v>0</v>
      </c>
      <c r="U249" s="59">
        <v>0</v>
      </c>
      <c r="V249" s="59">
        <v>0</v>
      </c>
      <c r="W249" s="59">
        <v>0</v>
      </c>
      <c r="X249" s="59">
        <v>0</v>
      </c>
      <c r="Y249" s="59">
        <v>0</v>
      </c>
      <c r="Z249" s="59">
        <v>0</v>
      </c>
      <c r="AA249" s="59">
        <v>0</v>
      </c>
      <c r="AB249" s="59">
        <v>0</v>
      </c>
    </row>
    <row r="250" spans="2:28" ht="102" hidden="1" x14ac:dyDescent="0.25">
      <c r="B250" s="53">
        <v>236</v>
      </c>
      <c r="C250" s="54" t="s">
        <v>600</v>
      </c>
      <c r="D250" s="63" t="s">
        <v>599</v>
      </c>
      <c r="E250" s="54" t="s">
        <v>593</v>
      </c>
      <c r="F250" s="40">
        <f t="shared" si="7"/>
        <v>0</v>
      </c>
      <c r="G250" s="56">
        <v>0</v>
      </c>
      <c r="H250" s="57"/>
      <c r="I250" s="56">
        <v>0</v>
      </c>
      <c r="J250" s="58">
        <f t="shared" si="6"/>
        <v>0</v>
      </c>
      <c r="L250" s="59">
        <v>0</v>
      </c>
      <c r="M250" s="59">
        <v>0</v>
      </c>
      <c r="N250" s="59">
        <v>0</v>
      </c>
      <c r="O250" s="59">
        <v>0</v>
      </c>
      <c r="P250" s="59">
        <v>0</v>
      </c>
      <c r="Q250" s="59">
        <v>0</v>
      </c>
      <c r="R250" s="59">
        <v>0</v>
      </c>
      <c r="S250" s="59">
        <v>0</v>
      </c>
      <c r="T250" s="59">
        <v>0</v>
      </c>
      <c r="U250" s="59">
        <v>0</v>
      </c>
      <c r="V250" s="59">
        <v>0</v>
      </c>
      <c r="W250" s="59">
        <v>0</v>
      </c>
      <c r="X250" s="59">
        <v>0</v>
      </c>
      <c r="Y250" s="59">
        <v>0</v>
      </c>
      <c r="Z250" s="59">
        <v>0</v>
      </c>
      <c r="AA250" s="59">
        <v>0</v>
      </c>
      <c r="AB250" s="59">
        <v>0</v>
      </c>
    </row>
    <row r="251" spans="2:28" ht="38.25" hidden="1" x14ac:dyDescent="0.25">
      <c r="B251" s="53">
        <v>237</v>
      </c>
      <c r="C251" s="54" t="s">
        <v>601</v>
      </c>
      <c r="D251" s="63" t="s">
        <v>602</v>
      </c>
      <c r="E251" s="54" t="s">
        <v>11</v>
      </c>
      <c r="F251" s="40">
        <f t="shared" si="7"/>
        <v>0</v>
      </c>
      <c r="G251" s="56">
        <v>0</v>
      </c>
      <c r="H251" s="57"/>
      <c r="I251" s="56">
        <v>0</v>
      </c>
      <c r="J251" s="58">
        <f t="shared" si="6"/>
        <v>0</v>
      </c>
      <c r="L251" s="59">
        <v>0</v>
      </c>
      <c r="M251" s="59">
        <v>0</v>
      </c>
      <c r="N251" s="59">
        <v>0</v>
      </c>
      <c r="O251" s="59">
        <v>0</v>
      </c>
      <c r="P251" s="59">
        <v>0</v>
      </c>
      <c r="Q251" s="59">
        <v>0</v>
      </c>
      <c r="R251" s="59">
        <v>0</v>
      </c>
      <c r="S251" s="59">
        <v>0</v>
      </c>
      <c r="T251" s="59">
        <v>0</v>
      </c>
      <c r="U251" s="59">
        <v>0</v>
      </c>
      <c r="V251" s="59">
        <v>0</v>
      </c>
      <c r="W251" s="59">
        <v>0</v>
      </c>
      <c r="X251" s="59">
        <v>0</v>
      </c>
      <c r="Y251" s="59">
        <v>0</v>
      </c>
      <c r="Z251" s="59">
        <v>0</v>
      </c>
      <c r="AA251" s="59">
        <v>0</v>
      </c>
      <c r="AB251" s="59">
        <v>0</v>
      </c>
    </row>
    <row r="252" spans="2:28" ht="38.25" hidden="1" x14ac:dyDescent="0.25">
      <c r="B252" s="53">
        <v>238</v>
      </c>
      <c r="C252" s="54" t="s">
        <v>603</v>
      </c>
      <c r="D252" s="63" t="s">
        <v>604</v>
      </c>
      <c r="E252" s="54" t="s">
        <v>11</v>
      </c>
      <c r="F252" s="40">
        <f t="shared" si="7"/>
        <v>0</v>
      </c>
      <c r="G252" s="56">
        <v>0</v>
      </c>
      <c r="H252" s="57"/>
      <c r="I252" s="56">
        <v>0</v>
      </c>
      <c r="J252" s="58">
        <f t="shared" si="6"/>
        <v>0</v>
      </c>
      <c r="L252" s="59">
        <v>0</v>
      </c>
      <c r="M252" s="59">
        <v>0</v>
      </c>
      <c r="N252" s="59">
        <v>0</v>
      </c>
      <c r="O252" s="59">
        <v>0</v>
      </c>
      <c r="P252" s="59">
        <v>0</v>
      </c>
      <c r="Q252" s="59">
        <v>0</v>
      </c>
      <c r="R252" s="59">
        <v>0</v>
      </c>
      <c r="S252" s="59">
        <v>0</v>
      </c>
      <c r="T252" s="59">
        <v>0</v>
      </c>
      <c r="U252" s="59">
        <v>0</v>
      </c>
      <c r="V252" s="59">
        <v>0</v>
      </c>
      <c r="W252" s="59">
        <v>0</v>
      </c>
      <c r="X252" s="59">
        <v>0</v>
      </c>
      <c r="Y252" s="59">
        <v>0</v>
      </c>
      <c r="Z252" s="59">
        <v>0</v>
      </c>
      <c r="AA252" s="59">
        <v>0</v>
      </c>
      <c r="AB252" s="59">
        <v>0</v>
      </c>
    </row>
    <row r="253" spans="2:28" ht="38.25" hidden="1" x14ac:dyDescent="0.25">
      <c r="B253" s="53">
        <v>239</v>
      </c>
      <c r="C253" s="54" t="s">
        <v>605</v>
      </c>
      <c r="D253" s="63" t="s">
        <v>606</v>
      </c>
      <c r="E253" s="54" t="s">
        <v>11</v>
      </c>
      <c r="F253" s="40">
        <f t="shared" si="7"/>
        <v>0</v>
      </c>
      <c r="G253" s="56">
        <v>0</v>
      </c>
      <c r="H253" s="57"/>
      <c r="I253" s="56">
        <v>0</v>
      </c>
      <c r="J253" s="58">
        <f t="shared" si="6"/>
        <v>0</v>
      </c>
      <c r="L253" s="59">
        <v>0</v>
      </c>
      <c r="M253" s="59">
        <v>0</v>
      </c>
      <c r="N253" s="59">
        <v>0</v>
      </c>
      <c r="O253" s="59">
        <v>0</v>
      </c>
      <c r="P253" s="59">
        <v>0</v>
      </c>
      <c r="Q253" s="59">
        <v>0</v>
      </c>
      <c r="R253" s="59">
        <v>0</v>
      </c>
      <c r="S253" s="59">
        <v>0</v>
      </c>
      <c r="T253" s="59">
        <v>0</v>
      </c>
      <c r="U253" s="59">
        <v>0</v>
      </c>
      <c r="V253" s="59">
        <v>0</v>
      </c>
      <c r="W253" s="59">
        <v>0</v>
      </c>
      <c r="X253" s="59">
        <v>0</v>
      </c>
      <c r="Y253" s="59">
        <v>0</v>
      </c>
      <c r="Z253" s="59">
        <v>0</v>
      </c>
      <c r="AA253" s="59">
        <v>0</v>
      </c>
      <c r="AB253" s="59">
        <v>0</v>
      </c>
    </row>
    <row r="254" spans="2:28" ht="38.25" hidden="1" x14ac:dyDescent="0.25">
      <c r="B254" s="53">
        <v>240</v>
      </c>
      <c r="C254" s="54" t="s">
        <v>607</v>
      </c>
      <c r="D254" s="63" t="s">
        <v>606</v>
      </c>
      <c r="E254" s="54" t="s">
        <v>11</v>
      </c>
      <c r="F254" s="40">
        <f t="shared" si="7"/>
        <v>0</v>
      </c>
      <c r="G254" s="56">
        <v>0</v>
      </c>
      <c r="H254" s="57"/>
      <c r="I254" s="56">
        <v>0</v>
      </c>
      <c r="J254" s="58">
        <f t="shared" si="6"/>
        <v>0</v>
      </c>
      <c r="L254" s="59">
        <v>0</v>
      </c>
      <c r="M254" s="59">
        <v>0</v>
      </c>
      <c r="N254" s="59">
        <v>0</v>
      </c>
      <c r="O254" s="59">
        <v>0</v>
      </c>
      <c r="P254" s="59">
        <v>0</v>
      </c>
      <c r="Q254" s="59">
        <v>0</v>
      </c>
      <c r="R254" s="59">
        <v>0</v>
      </c>
      <c r="S254" s="59">
        <v>0</v>
      </c>
      <c r="T254" s="59">
        <v>0</v>
      </c>
      <c r="U254" s="59">
        <v>0</v>
      </c>
      <c r="V254" s="59">
        <v>0</v>
      </c>
      <c r="W254" s="59">
        <v>0</v>
      </c>
      <c r="X254" s="59">
        <v>0</v>
      </c>
      <c r="Y254" s="59">
        <v>0</v>
      </c>
      <c r="Z254" s="59">
        <v>0</v>
      </c>
      <c r="AA254" s="59">
        <v>0</v>
      </c>
      <c r="AB254" s="59">
        <v>0</v>
      </c>
    </row>
    <row r="255" spans="2:28" ht="102" hidden="1" x14ac:dyDescent="0.25">
      <c r="B255" s="53">
        <v>241</v>
      </c>
      <c r="C255" s="54" t="s">
        <v>608</v>
      </c>
      <c r="D255" s="63" t="s">
        <v>609</v>
      </c>
      <c r="E255" s="54" t="s">
        <v>610</v>
      </c>
      <c r="F255" s="40">
        <f t="shared" si="7"/>
        <v>0</v>
      </c>
      <c r="G255" s="56">
        <v>0</v>
      </c>
      <c r="H255" s="57"/>
      <c r="I255" s="56">
        <v>0</v>
      </c>
      <c r="J255" s="58">
        <f t="shared" si="6"/>
        <v>0</v>
      </c>
      <c r="L255" s="59">
        <v>0</v>
      </c>
      <c r="M255" s="59">
        <v>0</v>
      </c>
      <c r="N255" s="59">
        <v>0</v>
      </c>
      <c r="O255" s="59">
        <v>0</v>
      </c>
      <c r="P255" s="59">
        <v>0</v>
      </c>
      <c r="Q255" s="59">
        <v>0</v>
      </c>
      <c r="R255" s="59">
        <v>0</v>
      </c>
      <c r="S255" s="59">
        <v>0</v>
      </c>
      <c r="T255" s="59">
        <v>0</v>
      </c>
      <c r="U255" s="59">
        <v>0</v>
      </c>
      <c r="V255" s="59">
        <v>0</v>
      </c>
      <c r="W255" s="59">
        <v>0</v>
      </c>
      <c r="X255" s="59">
        <v>0</v>
      </c>
      <c r="Y255" s="59">
        <v>0</v>
      </c>
      <c r="Z255" s="59">
        <v>0</v>
      </c>
      <c r="AA255" s="59">
        <v>0</v>
      </c>
      <c r="AB255" s="59">
        <v>0</v>
      </c>
    </row>
    <row r="256" spans="2:28" ht="51" hidden="1" x14ac:dyDescent="0.25">
      <c r="B256" s="53">
        <v>242</v>
      </c>
      <c r="C256" s="54" t="s">
        <v>611</v>
      </c>
      <c r="D256" s="63" t="s">
        <v>612</v>
      </c>
      <c r="E256" s="54" t="s">
        <v>11</v>
      </c>
      <c r="F256" s="40">
        <f t="shared" si="7"/>
        <v>0</v>
      </c>
      <c r="G256" s="56">
        <v>0</v>
      </c>
      <c r="H256" s="57"/>
      <c r="I256" s="56">
        <v>0</v>
      </c>
      <c r="J256" s="58">
        <f t="shared" si="6"/>
        <v>0</v>
      </c>
      <c r="L256" s="59">
        <v>0</v>
      </c>
      <c r="M256" s="59">
        <v>0</v>
      </c>
      <c r="N256" s="59">
        <v>0</v>
      </c>
      <c r="O256" s="59">
        <v>0</v>
      </c>
      <c r="P256" s="59">
        <v>0</v>
      </c>
      <c r="Q256" s="59">
        <v>0</v>
      </c>
      <c r="R256" s="59">
        <v>0</v>
      </c>
      <c r="S256" s="59">
        <v>0</v>
      </c>
      <c r="T256" s="59">
        <v>0</v>
      </c>
      <c r="U256" s="59">
        <v>0</v>
      </c>
      <c r="V256" s="59">
        <v>0</v>
      </c>
      <c r="W256" s="59">
        <v>0</v>
      </c>
      <c r="X256" s="59">
        <v>0</v>
      </c>
      <c r="Y256" s="59">
        <v>0</v>
      </c>
      <c r="Z256" s="59">
        <v>0</v>
      </c>
      <c r="AA256" s="59">
        <v>0</v>
      </c>
      <c r="AB256" s="59">
        <v>0</v>
      </c>
    </row>
    <row r="257" spans="2:28" ht="25.5" hidden="1" x14ac:dyDescent="0.25">
      <c r="B257" s="53">
        <v>243</v>
      </c>
      <c r="C257" s="54" t="s">
        <v>613</v>
      </c>
      <c r="D257" s="63" t="s">
        <v>614</v>
      </c>
      <c r="E257" s="54" t="s">
        <v>11</v>
      </c>
      <c r="F257" s="40">
        <f t="shared" si="7"/>
        <v>0</v>
      </c>
      <c r="G257" s="56">
        <v>0</v>
      </c>
      <c r="H257" s="57"/>
      <c r="I257" s="56">
        <v>0</v>
      </c>
      <c r="J257" s="58">
        <f t="shared" si="6"/>
        <v>0</v>
      </c>
      <c r="L257" s="59">
        <v>0</v>
      </c>
      <c r="M257" s="59">
        <v>0</v>
      </c>
      <c r="N257" s="59">
        <v>0</v>
      </c>
      <c r="O257" s="59">
        <v>0</v>
      </c>
      <c r="P257" s="59">
        <v>0</v>
      </c>
      <c r="Q257" s="59">
        <v>0</v>
      </c>
      <c r="R257" s="59">
        <v>0</v>
      </c>
      <c r="S257" s="59">
        <v>0</v>
      </c>
      <c r="T257" s="59">
        <v>0</v>
      </c>
      <c r="U257" s="59">
        <v>0</v>
      </c>
      <c r="V257" s="59">
        <v>0</v>
      </c>
      <c r="W257" s="59">
        <v>0</v>
      </c>
      <c r="X257" s="59">
        <v>0</v>
      </c>
      <c r="Y257" s="59">
        <v>0</v>
      </c>
      <c r="Z257" s="59">
        <v>0</v>
      </c>
      <c r="AA257" s="59">
        <v>0</v>
      </c>
      <c r="AB257" s="59">
        <v>0</v>
      </c>
    </row>
    <row r="258" spans="2:28" ht="38.25" hidden="1" x14ac:dyDescent="0.25">
      <c r="B258" s="53">
        <v>244</v>
      </c>
      <c r="C258" s="54" t="s">
        <v>615</v>
      </c>
      <c r="D258" s="63" t="s">
        <v>616</v>
      </c>
      <c r="E258" s="54" t="s">
        <v>11</v>
      </c>
      <c r="F258" s="40">
        <f t="shared" si="7"/>
        <v>0</v>
      </c>
      <c r="G258" s="56">
        <v>0</v>
      </c>
      <c r="H258" s="57"/>
      <c r="I258" s="56">
        <v>0</v>
      </c>
      <c r="J258" s="58">
        <f t="shared" si="6"/>
        <v>0</v>
      </c>
      <c r="L258" s="59">
        <v>0</v>
      </c>
      <c r="M258" s="59">
        <v>0</v>
      </c>
      <c r="N258" s="59">
        <v>0</v>
      </c>
      <c r="O258" s="59">
        <v>0</v>
      </c>
      <c r="P258" s="59">
        <v>0</v>
      </c>
      <c r="Q258" s="59">
        <v>0</v>
      </c>
      <c r="R258" s="59">
        <v>0</v>
      </c>
      <c r="S258" s="59">
        <v>0</v>
      </c>
      <c r="T258" s="59">
        <v>0</v>
      </c>
      <c r="U258" s="59">
        <v>0</v>
      </c>
      <c r="V258" s="59">
        <v>0</v>
      </c>
      <c r="W258" s="59">
        <v>0</v>
      </c>
      <c r="X258" s="59">
        <v>0</v>
      </c>
      <c r="Y258" s="59">
        <v>0</v>
      </c>
      <c r="Z258" s="59">
        <v>0</v>
      </c>
      <c r="AA258" s="59">
        <v>0</v>
      </c>
      <c r="AB258" s="59">
        <v>0</v>
      </c>
    </row>
    <row r="259" spans="2:28" ht="51" hidden="1" x14ac:dyDescent="0.25">
      <c r="B259" s="53">
        <v>245</v>
      </c>
      <c r="C259" s="54" t="s">
        <v>617</v>
      </c>
      <c r="D259" s="63" t="s">
        <v>618</v>
      </c>
      <c r="E259" s="54" t="s">
        <v>11</v>
      </c>
      <c r="F259" s="40">
        <f t="shared" si="7"/>
        <v>0</v>
      </c>
      <c r="G259" s="56">
        <v>0</v>
      </c>
      <c r="H259" s="57"/>
      <c r="I259" s="56">
        <v>0</v>
      </c>
      <c r="J259" s="58">
        <f t="shared" si="6"/>
        <v>0</v>
      </c>
      <c r="L259" s="59">
        <v>0</v>
      </c>
      <c r="M259" s="59">
        <v>0</v>
      </c>
      <c r="N259" s="59">
        <v>0</v>
      </c>
      <c r="O259" s="59">
        <v>0</v>
      </c>
      <c r="P259" s="59">
        <v>0</v>
      </c>
      <c r="Q259" s="59">
        <v>0</v>
      </c>
      <c r="R259" s="59">
        <v>0</v>
      </c>
      <c r="S259" s="59">
        <v>0</v>
      </c>
      <c r="T259" s="59">
        <v>0</v>
      </c>
      <c r="U259" s="59">
        <v>0</v>
      </c>
      <c r="V259" s="59">
        <v>0</v>
      </c>
      <c r="W259" s="59">
        <v>0</v>
      </c>
      <c r="X259" s="59">
        <v>0</v>
      </c>
      <c r="Y259" s="59">
        <v>0</v>
      </c>
      <c r="Z259" s="59">
        <v>0</v>
      </c>
      <c r="AA259" s="59">
        <v>0</v>
      </c>
      <c r="AB259" s="59">
        <v>0</v>
      </c>
    </row>
    <row r="260" spans="2:28" ht="25.5" hidden="1" x14ac:dyDescent="0.25">
      <c r="B260" s="53">
        <v>246</v>
      </c>
      <c r="C260" s="54" t="s">
        <v>619</v>
      </c>
      <c r="D260" s="63" t="s">
        <v>620</v>
      </c>
      <c r="E260" s="54" t="s">
        <v>11</v>
      </c>
      <c r="F260" s="40">
        <f t="shared" si="7"/>
        <v>0</v>
      </c>
      <c r="G260" s="56">
        <v>0</v>
      </c>
      <c r="H260" s="57"/>
      <c r="I260" s="56">
        <v>0</v>
      </c>
      <c r="J260" s="58">
        <f t="shared" si="6"/>
        <v>0</v>
      </c>
      <c r="L260" s="59">
        <v>0</v>
      </c>
      <c r="M260" s="59">
        <v>0</v>
      </c>
      <c r="N260" s="59">
        <v>0</v>
      </c>
      <c r="O260" s="59">
        <v>0</v>
      </c>
      <c r="P260" s="59">
        <v>0</v>
      </c>
      <c r="Q260" s="59">
        <v>0</v>
      </c>
      <c r="R260" s="59">
        <v>0</v>
      </c>
      <c r="S260" s="59">
        <v>0</v>
      </c>
      <c r="T260" s="59">
        <v>0</v>
      </c>
      <c r="U260" s="59">
        <v>0</v>
      </c>
      <c r="V260" s="59">
        <v>0</v>
      </c>
      <c r="W260" s="59">
        <v>0</v>
      </c>
      <c r="X260" s="59">
        <v>0</v>
      </c>
      <c r="Y260" s="59">
        <v>0</v>
      </c>
      <c r="Z260" s="59">
        <v>0</v>
      </c>
      <c r="AA260" s="59">
        <v>0</v>
      </c>
      <c r="AB260" s="59">
        <v>0</v>
      </c>
    </row>
    <row r="261" spans="2:28" ht="25.5" hidden="1" x14ac:dyDescent="0.25">
      <c r="B261" s="53">
        <v>247</v>
      </c>
      <c r="C261" s="54" t="s">
        <v>621</v>
      </c>
      <c r="D261" s="63" t="s">
        <v>622</v>
      </c>
      <c r="E261" s="54" t="s">
        <v>11</v>
      </c>
      <c r="F261" s="40">
        <f t="shared" si="7"/>
        <v>0</v>
      </c>
      <c r="G261" s="56">
        <v>0</v>
      </c>
      <c r="H261" s="57"/>
      <c r="I261" s="56">
        <v>0</v>
      </c>
      <c r="J261" s="58">
        <f t="shared" si="6"/>
        <v>0</v>
      </c>
      <c r="L261" s="59">
        <v>0</v>
      </c>
      <c r="M261" s="59">
        <v>0</v>
      </c>
      <c r="N261" s="59">
        <v>0</v>
      </c>
      <c r="O261" s="59">
        <v>0</v>
      </c>
      <c r="P261" s="59">
        <v>0</v>
      </c>
      <c r="Q261" s="59">
        <v>0</v>
      </c>
      <c r="R261" s="59">
        <v>0</v>
      </c>
      <c r="S261" s="59">
        <v>0</v>
      </c>
      <c r="T261" s="59">
        <v>0</v>
      </c>
      <c r="U261" s="59">
        <v>0</v>
      </c>
      <c r="V261" s="59">
        <v>0</v>
      </c>
      <c r="W261" s="59">
        <v>0</v>
      </c>
      <c r="X261" s="59">
        <v>0</v>
      </c>
      <c r="Y261" s="59">
        <v>0</v>
      </c>
      <c r="Z261" s="59">
        <v>0</v>
      </c>
      <c r="AA261" s="59">
        <v>0</v>
      </c>
      <c r="AB261" s="59">
        <v>0</v>
      </c>
    </row>
    <row r="262" spans="2:28" ht="76.5" hidden="1" x14ac:dyDescent="0.25">
      <c r="B262" s="53">
        <v>248</v>
      </c>
      <c r="C262" s="54" t="s">
        <v>623</v>
      </c>
      <c r="D262" s="63" t="s">
        <v>624</v>
      </c>
      <c r="E262" s="54" t="s">
        <v>11</v>
      </c>
      <c r="F262" s="40">
        <f t="shared" si="7"/>
        <v>0</v>
      </c>
      <c r="G262" s="56">
        <v>0</v>
      </c>
      <c r="H262" s="57"/>
      <c r="I262" s="56">
        <v>0</v>
      </c>
      <c r="J262" s="58">
        <f t="shared" si="6"/>
        <v>0</v>
      </c>
      <c r="L262" s="59">
        <v>0</v>
      </c>
      <c r="M262" s="59">
        <v>0</v>
      </c>
      <c r="N262" s="59">
        <v>0</v>
      </c>
      <c r="O262" s="59">
        <v>0</v>
      </c>
      <c r="P262" s="59">
        <v>0</v>
      </c>
      <c r="Q262" s="59">
        <v>0</v>
      </c>
      <c r="R262" s="59">
        <v>0</v>
      </c>
      <c r="S262" s="59">
        <v>0</v>
      </c>
      <c r="T262" s="59">
        <v>0</v>
      </c>
      <c r="U262" s="59">
        <v>0</v>
      </c>
      <c r="V262" s="59">
        <v>0</v>
      </c>
      <c r="W262" s="59">
        <v>0</v>
      </c>
      <c r="X262" s="59">
        <v>0</v>
      </c>
      <c r="Y262" s="59">
        <v>0</v>
      </c>
      <c r="Z262" s="59">
        <v>0</v>
      </c>
      <c r="AA262" s="59">
        <v>0</v>
      </c>
      <c r="AB262" s="59">
        <v>0</v>
      </c>
    </row>
    <row r="263" spans="2:28" ht="76.5" hidden="1" x14ac:dyDescent="0.25">
      <c r="B263" s="53">
        <v>249</v>
      </c>
      <c r="C263" s="54" t="s">
        <v>625</v>
      </c>
      <c r="D263" s="63" t="s">
        <v>624</v>
      </c>
      <c r="E263" s="54" t="s">
        <v>11</v>
      </c>
      <c r="F263" s="40">
        <f t="shared" si="7"/>
        <v>0</v>
      </c>
      <c r="G263" s="56">
        <v>8597</v>
      </c>
      <c r="H263" s="57">
        <v>0.69152029777829505</v>
      </c>
      <c r="I263" s="56">
        <v>2762.5</v>
      </c>
      <c r="J263" s="58">
        <f t="shared" si="6"/>
        <v>0</v>
      </c>
      <c r="L263" s="76"/>
      <c r="M263" s="76"/>
      <c r="N263" s="76"/>
      <c r="O263" s="59">
        <v>0</v>
      </c>
      <c r="P263" s="59">
        <v>0</v>
      </c>
      <c r="Q263" s="59">
        <v>0</v>
      </c>
      <c r="R263" s="59">
        <v>0</v>
      </c>
      <c r="S263" s="59">
        <v>0</v>
      </c>
      <c r="T263" s="59">
        <v>0</v>
      </c>
      <c r="U263" s="59">
        <v>0</v>
      </c>
      <c r="V263" s="59">
        <v>0</v>
      </c>
      <c r="W263" s="59">
        <v>0</v>
      </c>
      <c r="X263" s="59">
        <v>0</v>
      </c>
      <c r="Y263" s="59">
        <v>0</v>
      </c>
      <c r="Z263" s="59">
        <v>0</v>
      </c>
      <c r="AA263" s="59">
        <v>0</v>
      </c>
      <c r="AB263" s="59">
        <v>0</v>
      </c>
    </row>
    <row r="264" spans="2:28" ht="102" hidden="1" x14ac:dyDescent="0.25">
      <c r="B264" s="53">
        <v>250</v>
      </c>
      <c r="C264" s="54" t="s">
        <v>626</v>
      </c>
      <c r="D264" s="63" t="s">
        <v>627</v>
      </c>
      <c r="E264" s="54" t="s">
        <v>11</v>
      </c>
      <c r="F264" s="40">
        <f t="shared" si="7"/>
        <v>0</v>
      </c>
      <c r="G264" s="56">
        <v>0</v>
      </c>
      <c r="H264" s="57"/>
      <c r="I264" s="56">
        <v>0</v>
      </c>
      <c r="J264" s="58">
        <f t="shared" si="6"/>
        <v>0</v>
      </c>
      <c r="L264" s="59">
        <v>0</v>
      </c>
      <c r="M264" s="59">
        <v>0</v>
      </c>
      <c r="N264" s="59">
        <v>0</v>
      </c>
      <c r="O264" s="59">
        <v>0</v>
      </c>
      <c r="P264" s="59">
        <v>0</v>
      </c>
      <c r="Q264" s="59">
        <v>0</v>
      </c>
      <c r="R264" s="59">
        <v>0</v>
      </c>
      <c r="S264" s="59">
        <v>0</v>
      </c>
      <c r="T264" s="59">
        <v>0</v>
      </c>
      <c r="U264" s="59">
        <v>0</v>
      </c>
      <c r="V264" s="59">
        <v>0</v>
      </c>
      <c r="W264" s="59">
        <v>0</v>
      </c>
      <c r="X264" s="59">
        <v>0</v>
      </c>
      <c r="Y264" s="59">
        <v>0</v>
      </c>
      <c r="Z264" s="59">
        <v>0</v>
      </c>
      <c r="AA264" s="59">
        <v>0</v>
      </c>
      <c r="AB264" s="59">
        <v>0</v>
      </c>
    </row>
    <row r="265" spans="2:28" ht="102" hidden="1" x14ac:dyDescent="0.25">
      <c r="B265" s="53">
        <v>251</v>
      </c>
      <c r="C265" s="54" t="s">
        <v>628</v>
      </c>
      <c r="D265" s="63" t="s">
        <v>629</v>
      </c>
      <c r="E265" s="54" t="s">
        <v>11</v>
      </c>
      <c r="F265" s="40">
        <f t="shared" si="7"/>
        <v>0</v>
      </c>
      <c r="G265" s="56">
        <v>0</v>
      </c>
      <c r="H265" s="57"/>
      <c r="I265" s="56">
        <v>0</v>
      </c>
      <c r="J265" s="58">
        <f t="shared" si="6"/>
        <v>0</v>
      </c>
      <c r="L265" s="59">
        <v>0</v>
      </c>
      <c r="M265" s="59">
        <v>0</v>
      </c>
      <c r="N265" s="59">
        <v>0</v>
      </c>
      <c r="O265" s="59">
        <v>0</v>
      </c>
      <c r="P265" s="59">
        <v>0</v>
      </c>
      <c r="Q265" s="59">
        <v>0</v>
      </c>
      <c r="R265" s="59">
        <v>0</v>
      </c>
      <c r="S265" s="59">
        <v>0</v>
      </c>
      <c r="T265" s="59">
        <v>0</v>
      </c>
      <c r="U265" s="59">
        <v>0</v>
      </c>
      <c r="V265" s="59">
        <v>0</v>
      </c>
      <c r="W265" s="59">
        <v>0</v>
      </c>
      <c r="X265" s="59">
        <v>0</v>
      </c>
      <c r="Y265" s="59">
        <v>0</v>
      </c>
      <c r="Z265" s="59">
        <v>0</v>
      </c>
      <c r="AA265" s="59">
        <v>0</v>
      </c>
      <c r="AB265" s="59">
        <v>0</v>
      </c>
    </row>
    <row r="266" spans="2:28" ht="51" hidden="1" x14ac:dyDescent="0.25">
      <c r="B266" s="53">
        <v>252</v>
      </c>
      <c r="C266" s="54" t="s">
        <v>630</v>
      </c>
      <c r="D266" s="63" t="s">
        <v>631</v>
      </c>
      <c r="E266" s="54" t="s">
        <v>11</v>
      </c>
      <c r="F266" s="40">
        <f t="shared" si="7"/>
        <v>0</v>
      </c>
      <c r="G266" s="56">
        <v>0</v>
      </c>
      <c r="H266" s="57"/>
      <c r="I266" s="56">
        <v>0</v>
      </c>
      <c r="J266" s="58">
        <f t="shared" si="6"/>
        <v>0</v>
      </c>
      <c r="L266" s="59">
        <v>0</v>
      </c>
      <c r="M266" s="59">
        <v>0</v>
      </c>
      <c r="N266" s="59">
        <v>0</v>
      </c>
      <c r="O266" s="59">
        <v>0</v>
      </c>
      <c r="P266" s="59">
        <v>0</v>
      </c>
      <c r="Q266" s="59">
        <v>0</v>
      </c>
      <c r="R266" s="59">
        <v>0</v>
      </c>
      <c r="S266" s="59">
        <v>0</v>
      </c>
      <c r="T266" s="59">
        <v>0</v>
      </c>
      <c r="U266" s="59">
        <v>0</v>
      </c>
      <c r="V266" s="59">
        <v>0</v>
      </c>
      <c r="W266" s="59">
        <v>0</v>
      </c>
      <c r="X266" s="59">
        <v>0</v>
      </c>
      <c r="Y266" s="59">
        <v>0</v>
      </c>
      <c r="Z266" s="59">
        <v>0</v>
      </c>
      <c r="AA266" s="59">
        <v>0</v>
      </c>
      <c r="AB266" s="59">
        <v>0</v>
      </c>
    </row>
    <row r="267" spans="2:28" ht="51" hidden="1" x14ac:dyDescent="0.25">
      <c r="B267" s="53">
        <v>253</v>
      </c>
      <c r="C267" s="54" t="s">
        <v>632</v>
      </c>
      <c r="D267" s="63" t="s">
        <v>631</v>
      </c>
      <c r="E267" s="54" t="s">
        <v>11</v>
      </c>
      <c r="F267" s="40">
        <f t="shared" si="7"/>
        <v>0</v>
      </c>
      <c r="G267" s="56">
        <v>0</v>
      </c>
      <c r="H267" s="57"/>
      <c r="I267" s="56">
        <v>0</v>
      </c>
      <c r="J267" s="58">
        <f t="shared" si="6"/>
        <v>0</v>
      </c>
      <c r="L267" s="59">
        <v>0</v>
      </c>
      <c r="M267" s="59">
        <v>0</v>
      </c>
      <c r="N267" s="59">
        <v>0</v>
      </c>
      <c r="O267" s="59">
        <v>0</v>
      </c>
      <c r="P267" s="59">
        <v>0</v>
      </c>
      <c r="Q267" s="59">
        <v>0</v>
      </c>
      <c r="R267" s="59">
        <v>0</v>
      </c>
      <c r="S267" s="59">
        <v>0</v>
      </c>
      <c r="T267" s="59">
        <v>0</v>
      </c>
      <c r="U267" s="59">
        <v>0</v>
      </c>
      <c r="V267" s="59">
        <v>0</v>
      </c>
      <c r="W267" s="59">
        <v>0</v>
      </c>
      <c r="X267" s="59">
        <v>0</v>
      </c>
      <c r="Y267" s="59">
        <v>0</v>
      </c>
      <c r="Z267" s="59">
        <v>0</v>
      </c>
      <c r="AA267" s="59">
        <v>0</v>
      </c>
      <c r="AB267" s="59">
        <v>0</v>
      </c>
    </row>
    <row r="268" spans="2:28" ht="63.75" hidden="1" x14ac:dyDescent="0.25">
      <c r="B268" s="53">
        <v>254</v>
      </c>
      <c r="C268" s="54" t="s">
        <v>633</v>
      </c>
      <c r="D268" s="63" t="s">
        <v>634</v>
      </c>
      <c r="E268" s="54" t="s">
        <v>593</v>
      </c>
      <c r="F268" s="40">
        <f t="shared" si="7"/>
        <v>0</v>
      </c>
      <c r="G268" s="56">
        <v>0</v>
      </c>
      <c r="H268" s="57"/>
      <c r="I268" s="56">
        <v>0</v>
      </c>
      <c r="J268" s="58">
        <f t="shared" si="6"/>
        <v>0</v>
      </c>
      <c r="L268" s="59">
        <v>0</v>
      </c>
      <c r="M268" s="59">
        <v>0</v>
      </c>
      <c r="N268" s="59">
        <v>0</v>
      </c>
      <c r="O268" s="59">
        <v>0</v>
      </c>
      <c r="P268" s="59">
        <v>0</v>
      </c>
      <c r="Q268" s="59">
        <v>0</v>
      </c>
      <c r="R268" s="59">
        <v>0</v>
      </c>
      <c r="S268" s="59">
        <v>0</v>
      </c>
      <c r="T268" s="59">
        <v>0</v>
      </c>
      <c r="U268" s="59">
        <v>0</v>
      </c>
      <c r="V268" s="59">
        <v>0</v>
      </c>
      <c r="W268" s="59">
        <v>0</v>
      </c>
      <c r="X268" s="59">
        <v>0</v>
      </c>
      <c r="Y268" s="59">
        <v>0</v>
      </c>
      <c r="Z268" s="59">
        <v>0</v>
      </c>
      <c r="AA268" s="59">
        <v>0</v>
      </c>
      <c r="AB268" s="59">
        <v>0</v>
      </c>
    </row>
    <row r="269" spans="2:28" ht="63.75" hidden="1" x14ac:dyDescent="0.25">
      <c r="B269" s="53">
        <v>255</v>
      </c>
      <c r="C269" s="54" t="s">
        <v>635</v>
      </c>
      <c r="D269" s="63" t="s">
        <v>634</v>
      </c>
      <c r="E269" s="54" t="s">
        <v>593</v>
      </c>
      <c r="F269" s="40">
        <f t="shared" si="7"/>
        <v>0</v>
      </c>
      <c r="G269" s="56">
        <v>0</v>
      </c>
      <c r="H269" s="57"/>
      <c r="I269" s="56">
        <v>0</v>
      </c>
      <c r="J269" s="58">
        <f t="shared" si="6"/>
        <v>0</v>
      </c>
      <c r="L269" s="59">
        <v>0</v>
      </c>
      <c r="M269" s="59">
        <v>0</v>
      </c>
      <c r="N269" s="59">
        <v>0</v>
      </c>
      <c r="O269" s="59">
        <v>0</v>
      </c>
      <c r="P269" s="59">
        <v>0</v>
      </c>
      <c r="Q269" s="59">
        <v>0</v>
      </c>
      <c r="R269" s="59">
        <v>0</v>
      </c>
      <c r="S269" s="59">
        <v>0</v>
      </c>
      <c r="T269" s="59">
        <v>0</v>
      </c>
      <c r="U269" s="59">
        <v>0</v>
      </c>
      <c r="V269" s="59">
        <v>0</v>
      </c>
      <c r="W269" s="59">
        <v>0</v>
      </c>
      <c r="X269" s="59">
        <v>0</v>
      </c>
      <c r="Y269" s="59">
        <v>0</v>
      </c>
      <c r="Z269" s="59">
        <v>0</v>
      </c>
      <c r="AA269" s="59">
        <v>0</v>
      </c>
      <c r="AB269" s="59">
        <v>0</v>
      </c>
    </row>
    <row r="270" spans="2:28" ht="76.5" hidden="1" x14ac:dyDescent="0.25">
      <c r="B270" s="53">
        <v>256</v>
      </c>
      <c r="C270" s="54" t="s">
        <v>636</v>
      </c>
      <c r="D270" s="63" t="s">
        <v>637</v>
      </c>
      <c r="E270" s="54" t="s">
        <v>11</v>
      </c>
      <c r="F270" s="40">
        <f t="shared" si="7"/>
        <v>0</v>
      </c>
      <c r="G270" s="56">
        <v>0</v>
      </c>
      <c r="H270" s="57"/>
      <c r="I270" s="56">
        <v>0</v>
      </c>
      <c r="J270" s="58">
        <f t="shared" si="6"/>
        <v>0</v>
      </c>
      <c r="L270" s="59">
        <v>0</v>
      </c>
      <c r="M270" s="59">
        <v>0</v>
      </c>
      <c r="N270" s="59">
        <v>0</v>
      </c>
      <c r="O270" s="59">
        <v>0</v>
      </c>
      <c r="P270" s="59">
        <v>0</v>
      </c>
      <c r="Q270" s="59">
        <v>0</v>
      </c>
      <c r="R270" s="59">
        <v>0</v>
      </c>
      <c r="S270" s="59">
        <v>0</v>
      </c>
      <c r="T270" s="59">
        <v>0</v>
      </c>
      <c r="U270" s="59">
        <v>0</v>
      </c>
      <c r="V270" s="59">
        <v>0</v>
      </c>
      <c r="W270" s="59">
        <v>0</v>
      </c>
      <c r="X270" s="59">
        <v>0</v>
      </c>
      <c r="Y270" s="59">
        <v>0</v>
      </c>
      <c r="Z270" s="59">
        <v>0</v>
      </c>
      <c r="AA270" s="59">
        <v>0</v>
      </c>
      <c r="AB270" s="59">
        <v>0</v>
      </c>
    </row>
    <row r="271" spans="2:28" ht="76.5" hidden="1" x14ac:dyDescent="0.25">
      <c r="B271" s="53">
        <v>257</v>
      </c>
      <c r="C271" s="54" t="s">
        <v>638</v>
      </c>
      <c r="D271" s="63" t="s">
        <v>637</v>
      </c>
      <c r="E271" s="54" t="s">
        <v>11</v>
      </c>
      <c r="F271" s="40">
        <f t="shared" si="7"/>
        <v>0</v>
      </c>
      <c r="G271" s="56">
        <v>0</v>
      </c>
      <c r="H271" s="57"/>
      <c r="I271" s="56">
        <v>0</v>
      </c>
      <c r="J271" s="58">
        <f t="shared" ref="J271:J317" si="8">+I271*F271</f>
        <v>0</v>
      </c>
      <c r="L271" s="59">
        <v>0</v>
      </c>
      <c r="M271" s="59">
        <v>0</v>
      </c>
      <c r="N271" s="59">
        <v>0</v>
      </c>
      <c r="O271" s="59">
        <v>0</v>
      </c>
      <c r="P271" s="59">
        <v>0</v>
      </c>
      <c r="Q271" s="59">
        <v>0</v>
      </c>
      <c r="R271" s="59">
        <v>0</v>
      </c>
      <c r="S271" s="59">
        <v>0</v>
      </c>
      <c r="T271" s="59">
        <v>0</v>
      </c>
      <c r="U271" s="59">
        <v>0</v>
      </c>
      <c r="V271" s="59">
        <v>0</v>
      </c>
      <c r="W271" s="59">
        <v>0</v>
      </c>
      <c r="X271" s="59">
        <v>0</v>
      </c>
      <c r="Y271" s="59">
        <v>0</v>
      </c>
      <c r="Z271" s="59">
        <v>0</v>
      </c>
      <c r="AA271" s="59">
        <v>0</v>
      </c>
      <c r="AB271" s="59">
        <v>0</v>
      </c>
    </row>
    <row r="272" spans="2:28" ht="89.25" hidden="1" x14ac:dyDescent="0.25">
      <c r="B272" s="53">
        <v>258</v>
      </c>
      <c r="C272" s="54" t="s">
        <v>639</v>
      </c>
      <c r="D272" s="63" t="s">
        <v>640</v>
      </c>
      <c r="E272" s="54" t="s">
        <v>593</v>
      </c>
      <c r="F272" s="40">
        <f t="shared" ref="F272:F317" si="9">SUM(L272:AB272)</f>
        <v>0</v>
      </c>
      <c r="G272" s="56">
        <v>0</v>
      </c>
      <c r="H272" s="57"/>
      <c r="I272" s="56">
        <v>0</v>
      </c>
      <c r="J272" s="58">
        <f t="shared" si="8"/>
        <v>0</v>
      </c>
      <c r="L272" s="59">
        <v>0</v>
      </c>
      <c r="M272" s="59">
        <v>0</v>
      </c>
      <c r="N272" s="59">
        <v>0</v>
      </c>
      <c r="O272" s="59">
        <v>0</v>
      </c>
      <c r="P272" s="59">
        <v>0</v>
      </c>
      <c r="Q272" s="59">
        <v>0</v>
      </c>
      <c r="R272" s="59">
        <v>0</v>
      </c>
      <c r="S272" s="59">
        <v>0</v>
      </c>
      <c r="T272" s="59">
        <v>0</v>
      </c>
      <c r="U272" s="59">
        <v>0</v>
      </c>
      <c r="V272" s="59">
        <v>0</v>
      </c>
      <c r="W272" s="59">
        <v>0</v>
      </c>
      <c r="X272" s="59">
        <v>0</v>
      </c>
      <c r="Y272" s="59">
        <v>0</v>
      </c>
      <c r="Z272" s="59">
        <v>0</v>
      </c>
      <c r="AA272" s="59">
        <v>0</v>
      </c>
      <c r="AB272" s="59">
        <v>0</v>
      </c>
    </row>
    <row r="273" spans="2:28" ht="89.25" hidden="1" x14ac:dyDescent="0.25">
      <c r="B273" s="53">
        <v>259</v>
      </c>
      <c r="C273" s="54" t="s">
        <v>641</v>
      </c>
      <c r="D273" s="63" t="s">
        <v>640</v>
      </c>
      <c r="E273" s="54" t="s">
        <v>593</v>
      </c>
      <c r="F273" s="40">
        <f t="shared" si="9"/>
        <v>0</v>
      </c>
      <c r="G273" s="56">
        <v>0</v>
      </c>
      <c r="H273" s="57"/>
      <c r="I273" s="56">
        <v>0</v>
      </c>
      <c r="J273" s="58">
        <f t="shared" si="8"/>
        <v>0</v>
      </c>
      <c r="L273" s="59">
        <v>0</v>
      </c>
      <c r="M273" s="59">
        <v>0</v>
      </c>
      <c r="N273" s="59">
        <v>0</v>
      </c>
      <c r="O273" s="59">
        <v>0</v>
      </c>
      <c r="P273" s="59">
        <v>0</v>
      </c>
      <c r="Q273" s="59">
        <v>0</v>
      </c>
      <c r="R273" s="59">
        <v>0</v>
      </c>
      <c r="S273" s="59">
        <v>0</v>
      </c>
      <c r="T273" s="59">
        <v>0</v>
      </c>
      <c r="U273" s="59">
        <v>0</v>
      </c>
      <c r="V273" s="59">
        <v>0</v>
      </c>
      <c r="W273" s="59">
        <v>0</v>
      </c>
      <c r="X273" s="59">
        <v>0</v>
      </c>
      <c r="Y273" s="59">
        <v>0</v>
      </c>
      <c r="Z273" s="59">
        <v>0</v>
      </c>
      <c r="AA273" s="59">
        <v>0</v>
      </c>
      <c r="AB273" s="59">
        <v>0</v>
      </c>
    </row>
    <row r="274" spans="2:28" ht="89.25" hidden="1" x14ac:dyDescent="0.25">
      <c r="B274" s="53">
        <v>260</v>
      </c>
      <c r="C274" s="54" t="s">
        <v>642</v>
      </c>
      <c r="D274" s="63" t="s">
        <v>643</v>
      </c>
      <c r="E274" s="54" t="s">
        <v>593</v>
      </c>
      <c r="F274" s="40">
        <f t="shared" si="9"/>
        <v>0</v>
      </c>
      <c r="G274" s="56">
        <v>0</v>
      </c>
      <c r="H274" s="57"/>
      <c r="I274" s="56">
        <v>0</v>
      </c>
      <c r="J274" s="58">
        <f t="shared" si="8"/>
        <v>0</v>
      </c>
      <c r="L274" s="59">
        <v>0</v>
      </c>
      <c r="M274" s="59">
        <v>0</v>
      </c>
      <c r="N274" s="59">
        <v>0</v>
      </c>
      <c r="O274" s="59">
        <v>0</v>
      </c>
      <c r="P274" s="59">
        <v>0</v>
      </c>
      <c r="Q274" s="59">
        <v>0</v>
      </c>
      <c r="R274" s="59">
        <v>0</v>
      </c>
      <c r="S274" s="59">
        <v>0</v>
      </c>
      <c r="T274" s="59">
        <v>0</v>
      </c>
      <c r="U274" s="59">
        <v>0</v>
      </c>
      <c r="V274" s="59">
        <v>0</v>
      </c>
      <c r="W274" s="59">
        <v>0</v>
      </c>
      <c r="X274" s="59">
        <v>0</v>
      </c>
      <c r="Y274" s="59">
        <v>0</v>
      </c>
      <c r="Z274" s="59">
        <v>0</v>
      </c>
      <c r="AA274" s="59">
        <v>0</v>
      </c>
      <c r="AB274" s="59">
        <v>0</v>
      </c>
    </row>
    <row r="275" spans="2:28" ht="89.25" hidden="1" x14ac:dyDescent="0.25">
      <c r="B275" s="53">
        <v>261</v>
      </c>
      <c r="C275" s="54" t="s">
        <v>644</v>
      </c>
      <c r="D275" s="63" t="s">
        <v>643</v>
      </c>
      <c r="E275" s="54" t="s">
        <v>593</v>
      </c>
      <c r="F275" s="40">
        <f t="shared" si="9"/>
        <v>0</v>
      </c>
      <c r="G275" s="56">
        <v>0</v>
      </c>
      <c r="H275" s="57"/>
      <c r="I275" s="56">
        <v>0</v>
      </c>
      <c r="J275" s="58">
        <f t="shared" si="8"/>
        <v>0</v>
      </c>
      <c r="L275" s="59">
        <v>0</v>
      </c>
      <c r="M275" s="59">
        <v>0</v>
      </c>
      <c r="N275" s="59">
        <v>0</v>
      </c>
      <c r="O275" s="59">
        <v>0</v>
      </c>
      <c r="P275" s="59">
        <v>0</v>
      </c>
      <c r="Q275" s="59">
        <v>0</v>
      </c>
      <c r="R275" s="59">
        <v>0</v>
      </c>
      <c r="S275" s="59">
        <v>0</v>
      </c>
      <c r="T275" s="59">
        <v>0</v>
      </c>
      <c r="U275" s="59">
        <v>0</v>
      </c>
      <c r="V275" s="59">
        <v>0</v>
      </c>
      <c r="W275" s="59">
        <v>0</v>
      </c>
      <c r="X275" s="59">
        <v>0</v>
      </c>
      <c r="Y275" s="59">
        <v>0</v>
      </c>
      <c r="Z275" s="59">
        <v>0</v>
      </c>
      <c r="AA275" s="59">
        <v>0</v>
      </c>
      <c r="AB275" s="59">
        <v>0</v>
      </c>
    </row>
    <row r="276" spans="2:28" ht="38.25" hidden="1" x14ac:dyDescent="0.25">
      <c r="B276" s="53">
        <v>262</v>
      </c>
      <c r="C276" s="54" t="s">
        <v>645</v>
      </c>
      <c r="D276" s="63" t="s">
        <v>646</v>
      </c>
      <c r="E276" s="54" t="s">
        <v>11</v>
      </c>
      <c r="F276" s="40">
        <f t="shared" si="9"/>
        <v>0</v>
      </c>
      <c r="G276" s="56">
        <v>0</v>
      </c>
      <c r="H276" s="57"/>
      <c r="I276" s="56">
        <v>0</v>
      </c>
      <c r="J276" s="58">
        <f t="shared" si="8"/>
        <v>0</v>
      </c>
      <c r="L276" s="59">
        <v>0</v>
      </c>
      <c r="M276" s="59">
        <v>0</v>
      </c>
      <c r="N276" s="59">
        <v>0</v>
      </c>
      <c r="O276" s="59">
        <v>0</v>
      </c>
      <c r="P276" s="59">
        <v>0</v>
      </c>
      <c r="Q276" s="59">
        <v>0</v>
      </c>
      <c r="R276" s="59">
        <v>0</v>
      </c>
      <c r="S276" s="59">
        <v>0</v>
      </c>
      <c r="T276" s="59">
        <v>0</v>
      </c>
      <c r="U276" s="59">
        <v>0</v>
      </c>
      <c r="V276" s="59">
        <v>0</v>
      </c>
      <c r="W276" s="59">
        <v>0</v>
      </c>
      <c r="X276" s="59">
        <v>0</v>
      </c>
      <c r="Y276" s="59">
        <v>0</v>
      </c>
      <c r="Z276" s="59">
        <v>0</v>
      </c>
      <c r="AA276" s="59">
        <v>0</v>
      </c>
      <c r="AB276" s="59">
        <v>0</v>
      </c>
    </row>
    <row r="277" spans="2:28" ht="25.5" hidden="1" x14ac:dyDescent="0.25">
      <c r="B277" s="53">
        <v>263</v>
      </c>
      <c r="C277" s="54" t="s">
        <v>647</v>
      </c>
      <c r="D277" s="63" t="s">
        <v>646</v>
      </c>
      <c r="E277" s="54" t="s">
        <v>11</v>
      </c>
      <c r="F277" s="40">
        <f t="shared" si="9"/>
        <v>0</v>
      </c>
      <c r="G277" s="56">
        <v>0</v>
      </c>
      <c r="H277" s="57"/>
      <c r="I277" s="56">
        <v>0</v>
      </c>
      <c r="J277" s="58">
        <f t="shared" si="8"/>
        <v>0</v>
      </c>
      <c r="L277" s="59">
        <v>0</v>
      </c>
      <c r="M277" s="59">
        <v>0</v>
      </c>
      <c r="N277" s="59">
        <v>0</v>
      </c>
      <c r="O277" s="59">
        <v>0</v>
      </c>
      <c r="P277" s="59">
        <v>0</v>
      </c>
      <c r="Q277" s="59">
        <v>0</v>
      </c>
      <c r="R277" s="59">
        <v>0</v>
      </c>
      <c r="S277" s="59">
        <v>0</v>
      </c>
      <c r="T277" s="59">
        <v>0</v>
      </c>
      <c r="U277" s="59">
        <v>0</v>
      </c>
      <c r="V277" s="59">
        <v>0</v>
      </c>
      <c r="W277" s="59">
        <v>0</v>
      </c>
      <c r="X277" s="59">
        <v>0</v>
      </c>
      <c r="Y277" s="59">
        <v>0</v>
      </c>
      <c r="Z277" s="59">
        <v>0</v>
      </c>
      <c r="AA277" s="59">
        <v>0</v>
      </c>
      <c r="AB277" s="59">
        <v>0</v>
      </c>
    </row>
    <row r="278" spans="2:28" ht="38.25" hidden="1" x14ac:dyDescent="0.25">
      <c r="B278" s="53">
        <v>264</v>
      </c>
      <c r="C278" s="54" t="s">
        <v>648</v>
      </c>
      <c r="D278" s="63" t="s">
        <v>649</v>
      </c>
      <c r="E278" s="54" t="s">
        <v>11</v>
      </c>
      <c r="F278" s="40">
        <f t="shared" si="9"/>
        <v>0</v>
      </c>
      <c r="G278" s="56">
        <v>0</v>
      </c>
      <c r="H278" s="57"/>
      <c r="I278" s="56">
        <v>0</v>
      </c>
      <c r="J278" s="58">
        <f t="shared" si="8"/>
        <v>0</v>
      </c>
      <c r="L278" s="59">
        <v>0</v>
      </c>
      <c r="M278" s="59">
        <v>0</v>
      </c>
      <c r="N278" s="59">
        <v>0</v>
      </c>
      <c r="O278" s="59">
        <v>0</v>
      </c>
      <c r="P278" s="59">
        <v>0</v>
      </c>
      <c r="Q278" s="59">
        <v>0</v>
      </c>
      <c r="R278" s="59">
        <v>0</v>
      </c>
      <c r="S278" s="59">
        <v>0</v>
      </c>
      <c r="T278" s="59">
        <v>0</v>
      </c>
      <c r="U278" s="59">
        <v>0</v>
      </c>
      <c r="V278" s="59">
        <v>0</v>
      </c>
      <c r="W278" s="59">
        <v>0</v>
      </c>
      <c r="X278" s="59">
        <v>0</v>
      </c>
      <c r="Y278" s="59">
        <v>0</v>
      </c>
      <c r="Z278" s="59">
        <v>0</v>
      </c>
      <c r="AA278" s="59">
        <v>0</v>
      </c>
      <c r="AB278" s="59">
        <v>0</v>
      </c>
    </row>
    <row r="279" spans="2:28" ht="38.25" hidden="1" x14ac:dyDescent="0.25">
      <c r="B279" s="53">
        <v>265</v>
      </c>
      <c r="C279" s="54" t="s">
        <v>650</v>
      </c>
      <c r="D279" s="63" t="s">
        <v>649</v>
      </c>
      <c r="E279" s="54" t="s">
        <v>11</v>
      </c>
      <c r="F279" s="40">
        <f t="shared" si="9"/>
        <v>0</v>
      </c>
      <c r="G279" s="56">
        <v>0</v>
      </c>
      <c r="H279" s="57"/>
      <c r="I279" s="56">
        <v>0</v>
      </c>
      <c r="J279" s="58">
        <f t="shared" si="8"/>
        <v>0</v>
      </c>
      <c r="L279" s="59">
        <v>0</v>
      </c>
      <c r="M279" s="59">
        <v>0</v>
      </c>
      <c r="N279" s="59">
        <v>0</v>
      </c>
      <c r="O279" s="59">
        <v>0</v>
      </c>
      <c r="P279" s="59">
        <v>0</v>
      </c>
      <c r="Q279" s="59">
        <v>0</v>
      </c>
      <c r="R279" s="59">
        <v>0</v>
      </c>
      <c r="S279" s="59">
        <v>0</v>
      </c>
      <c r="T279" s="59">
        <v>0</v>
      </c>
      <c r="U279" s="59">
        <v>0</v>
      </c>
      <c r="V279" s="59">
        <v>0</v>
      </c>
      <c r="W279" s="59">
        <v>0</v>
      </c>
      <c r="X279" s="59">
        <v>0</v>
      </c>
      <c r="Y279" s="59">
        <v>0</v>
      </c>
      <c r="Z279" s="59">
        <v>0</v>
      </c>
      <c r="AA279" s="59">
        <v>0</v>
      </c>
      <c r="AB279" s="59">
        <v>0</v>
      </c>
    </row>
    <row r="280" spans="2:28" ht="38.25" hidden="1" x14ac:dyDescent="0.25">
      <c r="B280" s="53">
        <v>266</v>
      </c>
      <c r="C280" s="54" t="s">
        <v>651</v>
      </c>
      <c r="D280" s="63" t="s">
        <v>652</v>
      </c>
      <c r="E280" s="54" t="s">
        <v>11</v>
      </c>
      <c r="F280" s="40">
        <f t="shared" si="9"/>
        <v>0</v>
      </c>
      <c r="G280" s="56">
        <v>0</v>
      </c>
      <c r="H280" s="57"/>
      <c r="I280" s="56">
        <v>0</v>
      </c>
      <c r="J280" s="58">
        <f t="shared" si="8"/>
        <v>0</v>
      </c>
      <c r="L280" s="59">
        <v>0</v>
      </c>
      <c r="M280" s="59">
        <v>0</v>
      </c>
      <c r="N280" s="59">
        <v>0</v>
      </c>
      <c r="O280" s="59">
        <v>0</v>
      </c>
      <c r="P280" s="59">
        <v>0</v>
      </c>
      <c r="Q280" s="59">
        <v>0</v>
      </c>
      <c r="R280" s="59">
        <v>0</v>
      </c>
      <c r="S280" s="59">
        <v>0</v>
      </c>
      <c r="T280" s="59">
        <v>0</v>
      </c>
      <c r="U280" s="59">
        <v>0</v>
      </c>
      <c r="V280" s="59">
        <v>0</v>
      </c>
      <c r="W280" s="59">
        <v>0</v>
      </c>
      <c r="X280" s="59">
        <v>0</v>
      </c>
      <c r="Y280" s="59">
        <v>0</v>
      </c>
      <c r="Z280" s="59">
        <v>0</v>
      </c>
      <c r="AA280" s="59">
        <v>0</v>
      </c>
      <c r="AB280" s="59">
        <v>0</v>
      </c>
    </row>
    <row r="281" spans="2:28" ht="38.25" hidden="1" x14ac:dyDescent="0.25">
      <c r="B281" s="53">
        <v>267</v>
      </c>
      <c r="C281" s="54" t="s">
        <v>653</v>
      </c>
      <c r="D281" s="63" t="s">
        <v>652</v>
      </c>
      <c r="E281" s="54" t="s">
        <v>11</v>
      </c>
      <c r="F281" s="40">
        <f t="shared" si="9"/>
        <v>0</v>
      </c>
      <c r="G281" s="56">
        <v>0</v>
      </c>
      <c r="H281" s="57"/>
      <c r="I281" s="56">
        <v>0</v>
      </c>
      <c r="J281" s="58">
        <f t="shared" si="8"/>
        <v>0</v>
      </c>
      <c r="L281" s="59">
        <v>0</v>
      </c>
      <c r="M281" s="59">
        <v>0</v>
      </c>
      <c r="N281" s="59">
        <v>0</v>
      </c>
      <c r="O281" s="59">
        <v>0</v>
      </c>
      <c r="P281" s="59">
        <v>0</v>
      </c>
      <c r="Q281" s="59">
        <v>0</v>
      </c>
      <c r="R281" s="59">
        <v>0</v>
      </c>
      <c r="S281" s="59">
        <v>0</v>
      </c>
      <c r="T281" s="59">
        <v>0</v>
      </c>
      <c r="U281" s="59">
        <v>0</v>
      </c>
      <c r="V281" s="59">
        <v>0</v>
      </c>
      <c r="W281" s="59">
        <v>0</v>
      </c>
      <c r="X281" s="59">
        <v>0</v>
      </c>
      <c r="Y281" s="59">
        <v>0</v>
      </c>
      <c r="Z281" s="59">
        <v>0</v>
      </c>
      <c r="AA281" s="59">
        <v>0</v>
      </c>
      <c r="AB281" s="59">
        <v>0</v>
      </c>
    </row>
    <row r="282" spans="2:28" ht="63.75" hidden="1" x14ac:dyDescent="0.25">
      <c r="B282" s="53">
        <v>268</v>
      </c>
      <c r="C282" s="54" t="s">
        <v>654</v>
      </c>
      <c r="D282" s="63" t="s">
        <v>655</v>
      </c>
      <c r="E282" s="54" t="s">
        <v>11</v>
      </c>
      <c r="F282" s="40">
        <f t="shared" si="9"/>
        <v>0</v>
      </c>
      <c r="G282" s="56">
        <v>0</v>
      </c>
      <c r="H282" s="57"/>
      <c r="I282" s="56">
        <v>0</v>
      </c>
      <c r="J282" s="58">
        <f t="shared" si="8"/>
        <v>0</v>
      </c>
      <c r="L282" s="59">
        <v>0</v>
      </c>
      <c r="M282" s="59">
        <v>0</v>
      </c>
      <c r="N282" s="59">
        <v>0</v>
      </c>
      <c r="O282" s="59">
        <v>0</v>
      </c>
      <c r="P282" s="59">
        <v>0</v>
      </c>
      <c r="Q282" s="59">
        <v>0</v>
      </c>
      <c r="R282" s="59">
        <v>0</v>
      </c>
      <c r="S282" s="59">
        <v>0</v>
      </c>
      <c r="T282" s="59">
        <v>0</v>
      </c>
      <c r="U282" s="59">
        <v>0</v>
      </c>
      <c r="V282" s="59">
        <v>0</v>
      </c>
      <c r="W282" s="59">
        <v>0</v>
      </c>
      <c r="X282" s="59">
        <v>0</v>
      </c>
      <c r="Y282" s="59">
        <v>0</v>
      </c>
      <c r="Z282" s="59">
        <v>0</v>
      </c>
      <c r="AA282" s="59">
        <v>0</v>
      </c>
      <c r="AB282" s="59">
        <v>0</v>
      </c>
    </row>
    <row r="283" spans="2:28" ht="63.75" hidden="1" x14ac:dyDescent="0.25">
      <c r="B283" s="53">
        <v>269</v>
      </c>
      <c r="C283" s="54" t="s">
        <v>656</v>
      </c>
      <c r="D283" s="63" t="s">
        <v>655</v>
      </c>
      <c r="E283" s="54" t="s">
        <v>11</v>
      </c>
      <c r="F283" s="40">
        <f t="shared" si="9"/>
        <v>0</v>
      </c>
      <c r="G283" s="56">
        <v>0</v>
      </c>
      <c r="H283" s="57"/>
      <c r="I283" s="56">
        <v>0</v>
      </c>
      <c r="J283" s="58">
        <f t="shared" si="8"/>
        <v>0</v>
      </c>
      <c r="L283" s="59">
        <v>0</v>
      </c>
      <c r="M283" s="59">
        <v>0</v>
      </c>
      <c r="N283" s="59">
        <v>0</v>
      </c>
      <c r="O283" s="59">
        <v>0</v>
      </c>
      <c r="P283" s="59">
        <v>0</v>
      </c>
      <c r="Q283" s="59">
        <v>0</v>
      </c>
      <c r="R283" s="59">
        <v>0</v>
      </c>
      <c r="S283" s="59">
        <v>0</v>
      </c>
      <c r="T283" s="59">
        <v>0</v>
      </c>
      <c r="U283" s="59">
        <v>0</v>
      </c>
      <c r="V283" s="59">
        <v>0</v>
      </c>
      <c r="W283" s="59">
        <v>0</v>
      </c>
      <c r="X283" s="59">
        <v>0</v>
      </c>
      <c r="Y283" s="59">
        <v>0</v>
      </c>
      <c r="Z283" s="59">
        <v>0</v>
      </c>
      <c r="AA283" s="59">
        <v>0</v>
      </c>
      <c r="AB283" s="59">
        <v>0</v>
      </c>
    </row>
    <row r="284" spans="2:28" ht="63.75" hidden="1" x14ac:dyDescent="0.25">
      <c r="B284" s="53">
        <v>270</v>
      </c>
      <c r="C284" s="54" t="s">
        <v>657</v>
      </c>
      <c r="D284" s="63" t="s">
        <v>658</v>
      </c>
      <c r="E284" s="54" t="s">
        <v>11</v>
      </c>
      <c r="F284" s="40">
        <f t="shared" si="9"/>
        <v>0</v>
      </c>
      <c r="G284" s="56">
        <v>0</v>
      </c>
      <c r="H284" s="57"/>
      <c r="I284" s="56">
        <v>0</v>
      </c>
      <c r="J284" s="58">
        <f t="shared" si="8"/>
        <v>0</v>
      </c>
      <c r="L284" s="59">
        <v>0</v>
      </c>
      <c r="M284" s="59">
        <v>0</v>
      </c>
      <c r="N284" s="59">
        <v>0</v>
      </c>
      <c r="O284" s="59">
        <v>0</v>
      </c>
      <c r="P284" s="59">
        <v>0</v>
      </c>
      <c r="Q284" s="59">
        <v>0</v>
      </c>
      <c r="R284" s="59">
        <v>0</v>
      </c>
      <c r="S284" s="59">
        <v>0</v>
      </c>
      <c r="T284" s="59">
        <v>0</v>
      </c>
      <c r="U284" s="59">
        <v>0</v>
      </c>
      <c r="V284" s="59">
        <v>0</v>
      </c>
      <c r="W284" s="59">
        <v>0</v>
      </c>
      <c r="X284" s="59">
        <v>0</v>
      </c>
      <c r="Y284" s="59">
        <v>0</v>
      </c>
      <c r="Z284" s="59">
        <v>0</v>
      </c>
      <c r="AA284" s="59">
        <v>0</v>
      </c>
      <c r="AB284" s="59">
        <v>0</v>
      </c>
    </row>
    <row r="285" spans="2:28" ht="63.75" hidden="1" x14ac:dyDescent="0.25">
      <c r="B285" s="53">
        <v>271</v>
      </c>
      <c r="C285" s="54" t="s">
        <v>659</v>
      </c>
      <c r="D285" s="63" t="s">
        <v>658</v>
      </c>
      <c r="E285" s="54" t="s">
        <v>11</v>
      </c>
      <c r="F285" s="40">
        <f t="shared" si="9"/>
        <v>0</v>
      </c>
      <c r="G285" s="56">
        <v>0</v>
      </c>
      <c r="H285" s="57"/>
      <c r="I285" s="56">
        <v>0</v>
      </c>
      <c r="J285" s="58">
        <f t="shared" si="8"/>
        <v>0</v>
      </c>
      <c r="L285" s="59">
        <v>0</v>
      </c>
      <c r="M285" s="59">
        <v>0</v>
      </c>
      <c r="N285" s="59">
        <v>0</v>
      </c>
      <c r="O285" s="59">
        <v>0</v>
      </c>
      <c r="P285" s="59">
        <v>0</v>
      </c>
      <c r="Q285" s="59">
        <v>0</v>
      </c>
      <c r="R285" s="59">
        <v>0</v>
      </c>
      <c r="S285" s="59">
        <v>0</v>
      </c>
      <c r="T285" s="59">
        <v>0</v>
      </c>
      <c r="U285" s="59">
        <v>0</v>
      </c>
      <c r="V285" s="59">
        <v>0</v>
      </c>
      <c r="W285" s="59">
        <v>0</v>
      </c>
      <c r="X285" s="59">
        <v>0</v>
      </c>
      <c r="Y285" s="59">
        <v>0</v>
      </c>
      <c r="Z285" s="59">
        <v>0</v>
      </c>
      <c r="AA285" s="59">
        <v>0</v>
      </c>
      <c r="AB285" s="59">
        <v>0</v>
      </c>
    </row>
    <row r="286" spans="2:28" ht="38.25" hidden="1" x14ac:dyDescent="0.25">
      <c r="B286" s="53">
        <v>272</v>
      </c>
      <c r="C286" s="54" t="s">
        <v>660</v>
      </c>
      <c r="D286" s="63" t="s">
        <v>661</v>
      </c>
      <c r="E286" s="54" t="s">
        <v>11</v>
      </c>
      <c r="F286" s="40">
        <f t="shared" si="9"/>
        <v>0</v>
      </c>
      <c r="G286" s="56">
        <v>0</v>
      </c>
      <c r="H286" s="57"/>
      <c r="I286" s="56">
        <v>0</v>
      </c>
      <c r="J286" s="58">
        <f t="shared" si="8"/>
        <v>0</v>
      </c>
      <c r="L286" s="59">
        <v>0</v>
      </c>
      <c r="M286" s="59">
        <v>0</v>
      </c>
      <c r="N286" s="59">
        <v>0</v>
      </c>
      <c r="O286" s="59">
        <v>0</v>
      </c>
      <c r="P286" s="59">
        <v>0</v>
      </c>
      <c r="Q286" s="59">
        <v>0</v>
      </c>
      <c r="R286" s="59">
        <v>0</v>
      </c>
      <c r="S286" s="59">
        <v>0</v>
      </c>
      <c r="T286" s="59">
        <v>0</v>
      </c>
      <c r="U286" s="59">
        <v>0</v>
      </c>
      <c r="V286" s="59">
        <v>0</v>
      </c>
      <c r="W286" s="59">
        <v>0</v>
      </c>
      <c r="X286" s="59">
        <v>0</v>
      </c>
      <c r="Y286" s="59">
        <v>0</v>
      </c>
      <c r="Z286" s="59">
        <v>0</v>
      </c>
      <c r="AA286" s="59">
        <v>0</v>
      </c>
      <c r="AB286" s="59">
        <v>0</v>
      </c>
    </row>
    <row r="287" spans="2:28" ht="25.5" hidden="1" x14ac:dyDescent="0.25">
      <c r="B287" s="53">
        <v>273</v>
      </c>
      <c r="C287" s="54" t="s">
        <v>662</v>
      </c>
      <c r="D287" s="63" t="s">
        <v>661</v>
      </c>
      <c r="E287" s="54" t="s">
        <v>11</v>
      </c>
      <c r="F287" s="40">
        <f t="shared" si="9"/>
        <v>0</v>
      </c>
      <c r="G287" s="56">
        <v>0</v>
      </c>
      <c r="H287" s="57"/>
      <c r="I287" s="56">
        <v>0</v>
      </c>
      <c r="J287" s="58">
        <f t="shared" si="8"/>
        <v>0</v>
      </c>
      <c r="L287" s="59">
        <v>0</v>
      </c>
      <c r="M287" s="59">
        <v>0</v>
      </c>
      <c r="N287" s="59">
        <v>0</v>
      </c>
      <c r="O287" s="59">
        <v>0</v>
      </c>
      <c r="P287" s="59">
        <v>0</v>
      </c>
      <c r="Q287" s="59">
        <v>0</v>
      </c>
      <c r="R287" s="59">
        <v>0</v>
      </c>
      <c r="S287" s="59">
        <v>0</v>
      </c>
      <c r="T287" s="59">
        <v>0</v>
      </c>
      <c r="U287" s="59">
        <v>0</v>
      </c>
      <c r="V287" s="59">
        <v>0</v>
      </c>
      <c r="W287" s="59">
        <v>0</v>
      </c>
      <c r="X287" s="59">
        <v>0</v>
      </c>
      <c r="Y287" s="59">
        <v>0</v>
      </c>
      <c r="Z287" s="59">
        <v>0</v>
      </c>
      <c r="AA287" s="59">
        <v>0</v>
      </c>
      <c r="AB287" s="59">
        <v>0</v>
      </c>
    </row>
    <row r="288" spans="2:28" ht="38.25" hidden="1" x14ac:dyDescent="0.25">
      <c r="B288" s="53">
        <v>274</v>
      </c>
      <c r="C288" s="54" t="s">
        <v>663</v>
      </c>
      <c r="D288" s="63" t="s">
        <v>664</v>
      </c>
      <c r="E288" s="54" t="s">
        <v>11</v>
      </c>
      <c r="F288" s="40">
        <f t="shared" si="9"/>
        <v>0</v>
      </c>
      <c r="G288" s="56">
        <v>0</v>
      </c>
      <c r="H288" s="57"/>
      <c r="I288" s="56">
        <v>0</v>
      </c>
      <c r="J288" s="58">
        <f t="shared" si="8"/>
        <v>0</v>
      </c>
      <c r="L288" s="59">
        <v>0</v>
      </c>
      <c r="M288" s="59">
        <v>0</v>
      </c>
      <c r="N288" s="59">
        <v>0</v>
      </c>
      <c r="O288" s="59">
        <v>0</v>
      </c>
      <c r="P288" s="59">
        <v>0</v>
      </c>
      <c r="Q288" s="59">
        <v>0</v>
      </c>
      <c r="R288" s="59">
        <v>0</v>
      </c>
      <c r="S288" s="59">
        <v>0</v>
      </c>
      <c r="T288" s="59">
        <v>0</v>
      </c>
      <c r="U288" s="59">
        <v>0</v>
      </c>
      <c r="V288" s="59">
        <v>0</v>
      </c>
      <c r="W288" s="59">
        <v>0</v>
      </c>
      <c r="X288" s="59">
        <v>0</v>
      </c>
      <c r="Y288" s="59">
        <v>0</v>
      </c>
      <c r="Z288" s="59">
        <v>0</v>
      </c>
      <c r="AA288" s="59">
        <v>0</v>
      </c>
      <c r="AB288" s="59">
        <v>0</v>
      </c>
    </row>
    <row r="289" spans="2:28" ht="38.25" hidden="1" x14ac:dyDescent="0.25">
      <c r="B289" s="53">
        <v>275</v>
      </c>
      <c r="C289" s="54" t="s">
        <v>665</v>
      </c>
      <c r="D289" s="63" t="s">
        <v>664</v>
      </c>
      <c r="E289" s="54" t="s">
        <v>11</v>
      </c>
      <c r="F289" s="40">
        <f t="shared" si="9"/>
        <v>0</v>
      </c>
      <c r="G289" s="56">
        <v>0</v>
      </c>
      <c r="H289" s="57"/>
      <c r="I289" s="56">
        <v>0</v>
      </c>
      <c r="J289" s="58">
        <f t="shared" si="8"/>
        <v>0</v>
      </c>
      <c r="L289" s="59">
        <v>0</v>
      </c>
      <c r="M289" s="59">
        <v>0</v>
      </c>
      <c r="N289" s="59">
        <v>0</v>
      </c>
      <c r="O289" s="59">
        <v>0</v>
      </c>
      <c r="P289" s="59">
        <v>0</v>
      </c>
      <c r="Q289" s="59">
        <v>0</v>
      </c>
      <c r="R289" s="59">
        <v>0</v>
      </c>
      <c r="S289" s="59">
        <v>0</v>
      </c>
      <c r="T289" s="59">
        <v>0</v>
      </c>
      <c r="U289" s="59">
        <v>0</v>
      </c>
      <c r="V289" s="59">
        <v>0</v>
      </c>
      <c r="W289" s="59">
        <v>0</v>
      </c>
      <c r="X289" s="59">
        <v>0</v>
      </c>
      <c r="Y289" s="59">
        <v>0</v>
      </c>
      <c r="Z289" s="59">
        <v>0</v>
      </c>
      <c r="AA289" s="59">
        <v>0</v>
      </c>
      <c r="AB289" s="59">
        <v>0</v>
      </c>
    </row>
    <row r="290" spans="2:28" ht="38.25" hidden="1" x14ac:dyDescent="0.25">
      <c r="B290" s="53">
        <v>276</v>
      </c>
      <c r="C290" s="54" t="s">
        <v>666</v>
      </c>
      <c r="D290" s="63" t="s">
        <v>667</v>
      </c>
      <c r="E290" s="54" t="s">
        <v>11</v>
      </c>
      <c r="F290" s="40">
        <f t="shared" si="9"/>
        <v>0</v>
      </c>
      <c r="G290" s="56">
        <v>0</v>
      </c>
      <c r="H290" s="57"/>
      <c r="I290" s="56">
        <v>0</v>
      </c>
      <c r="J290" s="58">
        <f t="shared" si="8"/>
        <v>0</v>
      </c>
      <c r="L290" s="59">
        <v>0</v>
      </c>
      <c r="M290" s="59">
        <v>0</v>
      </c>
      <c r="N290" s="59">
        <v>0</v>
      </c>
      <c r="O290" s="59">
        <v>0</v>
      </c>
      <c r="P290" s="59">
        <v>0</v>
      </c>
      <c r="Q290" s="59">
        <v>0</v>
      </c>
      <c r="R290" s="59">
        <v>0</v>
      </c>
      <c r="S290" s="59">
        <v>0</v>
      </c>
      <c r="T290" s="59">
        <v>0</v>
      </c>
      <c r="U290" s="59">
        <v>0</v>
      </c>
      <c r="V290" s="59">
        <v>0</v>
      </c>
      <c r="W290" s="59">
        <v>0</v>
      </c>
      <c r="X290" s="59">
        <v>0</v>
      </c>
      <c r="Y290" s="59">
        <v>0</v>
      </c>
      <c r="Z290" s="59">
        <v>0</v>
      </c>
      <c r="AA290" s="59">
        <v>0</v>
      </c>
      <c r="AB290" s="59">
        <v>0</v>
      </c>
    </row>
    <row r="291" spans="2:28" ht="38.25" hidden="1" x14ac:dyDescent="0.25">
      <c r="B291" s="53">
        <v>277</v>
      </c>
      <c r="C291" s="54" t="s">
        <v>668</v>
      </c>
      <c r="D291" s="63" t="s">
        <v>667</v>
      </c>
      <c r="E291" s="54" t="s">
        <v>11</v>
      </c>
      <c r="F291" s="40">
        <f t="shared" si="9"/>
        <v>0</v>
      </c>
      <c r="G291" s="56">
        <v>0</v>
      </c>
      <c r="H291" s="57"/>
      <c r="I291" s="56">
        <v>0</v>
      </c>
      <c r="J291" s="58">
        <f t="shared" si="8"/>
        <v>0</v>
      </c>
      <c r="L291" s="59">
        <v>0</v>
      </c>
      <c r="M291" s="59">
        <v>0</v>
      </c>
      <c r="N291" s="59">
        <v>0</v>
      </c>
      <c r="O291" s="59">
        <v>0</v>
      </c>
      <c r="P291" s="59">
        <v>0</v>
      </c>
      <c r="Q291" s="59">
        <v>0</v>
      </c>
      <c r="R291" s="59">
        <v>0</v>
      </c>
      <c r="S291" s="59">
        <v>0</v>
      </c>
      <c r="T291" s="59">
        <v>0</v>
      </c>
      <c r="U291" s="59">
        <v>0</v>
      </c>
      <c r="V291" s="59">
        <v>0</v>
      </c>
      <c r="W291" s="59">
        <v>0</v>
      </c>
      <c r="X291" s="59">
        <v>0</v>
      </c>
      <c r="Y291" s="59">
        <v>0</v>
      </c>
      <c r="Z291" s="59">
        <v>0</v>
      </c>
      <c r="AA291" s="59">
        <v>0</v>
      </c>
      <c r="AB291" s="59">
        <v>0</v>
      </c>
    </row>
    <row r="292" spans="2:28" ht="51" hidden="1" x14ac:dyDescent="0.25">
      <c r="B292" s="53">
        <v>278</v>
      </c>
      <c r="C292" s="54" t="s">
        <v>669</v>
      </c>
      <c r="D292" s="63" t="s">
        <v>670</v>
      </c>
      <c r="E292" s="54" t="s">
        <v>11</v>
      </c>
      <c r="F292" s="40">
        <f t="shared" si="9"/>
        <v>0</v>
      </c>
      <c r="G292" s="56">
        <v>0</v>
      </c>
      <c r="H292" s="57"/>
      <c r="I292" s="56">
        <v>0</v>
      </c>
      <c r="J292" s="58">
        <f t="shared" si="8"/>
        <v>0</v>
      </c>
      <c r="L292" s="59">
        <v>0</v>
      </c>
      <c r="M292" s="59">
        <v>0</v>
      </c>
      <c r="N292" s="59">
        <v>0</v>
      </c>
      <c r="O292" s="59">
        <v>0</v>
      </c>
      <c r="P292" s="59">
        <v>0</v>
      </c>
      <c r="Q292" s="59">
        <v>0</v>
      </c>
      <c r="R292" s="59">
        <v>0</v>
      </c>
      <c r="S292" s="59">
        <v>0</v>
      </c>
      <c r="T292" s="59">
        <v>0</v>
      </c>
      <c r="U292" s="59">
        <v>0</v>
      </c>
      <c r="V292" s="59">
        <v>0</v>
      </c>
      <c r="W292" s="59">
        <v>0</v>
      </c>
      <c r="X292" s="59">
        <v>0</v>
      </c>
      <c r="Y292" s="59">
        <v>0</v>
      </c>
      <c r="Z292" s="59">
        <v>0</v>
      </c>
      <c r="AA292" s="59">
        <v>0</v>
      </c>
      <c r="AB292" s="59">
        <v>0</v>
      </c>
    </row>
    <row r="293" spans="2:28" ht="38.25" hidden="1" x14ac:dyDescent="0.25">
      <c r="B293" s="53">
        <v>279</v>
      </c>
      <c r="C293" s="54" t="s">
        <v>671</v>
      </c>
      <c r="D293" s="63" t="s">
        <v>670</v>
      </c>
      <c r="E293" s="54" t="s">
        <v>11</v>
      </c>
      <c r="F293" s="40">
        <f t="shared" si="9"/>
        <v>0</v>
      </c>
      <c r="G293" s="56">
        <v>0</v>
      </c>
      <c r="H293" s="57"/>
      <c r="I293" s="56">
        <v>0</v>
      </c>
      <c r="J293" s="58">
        <f t="shared" si="8"/>
        <v>0</v>
      </c>
      <c r="L293" s="59">
        <v>0</v>
      </c>
      <c r="M293" s="59">
        <v>0</v>
      </c>
      <c r="N293" s="59">
        <v>0</v>
      </c>
      <c r="O293" s="59">
        <v>0</v>
      </c>
      <c r="P293" s="59">
        <v>0</v>
      </c>
      <c r="Q293" s="59">
        <v>0</v>
      </c>
      <c r="R293" s="59">
        <v>0</v>
      </c>
      <c r="S293" s="59">
        <v>0</v>
      </c>
      <c r="T293" s="59">
        <v>0</v>
      </c>
      <c r="U293" s="59">
        <v>0</v>
      </c>
      <c r="V293" s="59">
        <v>0</v>
      </c>
      <c r="W293" s="59">
        <v>0</v>
      </c>
      <c r="X293" s="59">
        <v>0</v>
      </c>
      <c r="Y293" s="59">
        <v>0</v>
      </c>
      <c r="Z293" s="59">
        <v>0</v>
      </c>
      <c r="AA293" s="59">
        <v>0</v>
      </c>
      <c r="AB293" s="59">
        <v>0</v>
      </c>
    </row>
    <row r="294" spans="2:28" ht="51" hidden="1" x14ac:dyDescent="0.25">
      <c r="B294" s="53">
        <v>280</v>
      </c>
      <c r="C294" s="54" t="s">
        <v>672</v>
      </c>
      <c r="D294" s="63" t="s">
        <v>673</v>
      </c>
      <c r="E294" s="54" t="s">
        <v>11</v>
      </c>
      <c r="F294" s="40">
        <f t="shared" si="9"/>
        <v>0</v>
      </c>
      <c r="G294" s="56">
        <v>0</v>
      </c>
      <c r="H294" s="57"/>
      <c r="I294" s="56">
        <v>0</v>
      </c>
      <c r="J294" s="58">
        <f t="shared" si="8"/>
        <v>0</v>
      </c>
      <c r="L294" s="59">
        <v>0</v>
      </c>
      <c r="M294" s="59">
        <v>0</v>
      </c>
      <c r="N294" s="59">
        <v>0</v>
      </c>
      <c r="O294" s="59">
        <v>0</v>
      </c>
      <c r="P294" s="59">
        <v>0</v>
      </c>
      <c r="Q294" s="59">
        <v>0</v>
      </c>
      <c r="R294" s="59">
        <v>0</v>
      </c>
      <c r="S294" s="59">
        <v>0</v>
      </c>
      <c r="T294" s="59">
        <v>0</v>
      </c>
      <c r="U294" s="59">
        <v>0</v>
      </c>
      <c r="V294" s="59">
        <v>0</v>
      </c>
      <c r="W294" s="59">
        <v>0</v>
      </c>
      <c r="X294" s="59">
        <v>0</v>
      </c>
      <c r="Y294" s="59">
        <v>0</v>
      </c>
      <c r="Z294" s="59">
        <v>0</v>
      </c>
      <c r="AA294" s="59">
        <v>0</v>
      </c>
      <c r="AB294" s="59">
        <v>0</v>
      </c>
    </row>
    <row r="295" spans="2:28" ht="63.75" hidden="1" x14ac:dyDescent="0.25">
      <c r="B295" s="53">
        <v>281</v>
      </c>
      <c r="C295" s="54" t="s">
        <v>674</v>
      </c>
      <c r="D295" s="63" t="s">
        <v>675</v>
      </c>
      <c r="E295" s="54" t="s">
        <v>11</v>
      </c>
      <c r="F295" s="40">
        <f t="shared" si="9"/>
        <v>0</v>
      </c>
      <c r="G295" s="56">
        <v>0</v>
      </c>
      <c r="H295" s="57"/>
      <c r="I295" s="56">
        <v>0</v>
      </c>
      <c r="J295" s="58">
        <f t="shared" si="8"/>
        <v>0</v>
      </c>
      <c r="L295" s="59">
        <v>0</v>
      </c>
      <c r="M295" s="59">
        <v>0</v>
      </c>
      <c r="N295" s="59">
        <v>0</v>
      </c>
      <c r="O295" s="59">
        <v>0</v>
      </c>
      <c r="P295" s="59">
        <v>0</v>
      </c>
      <c r="Q295" s="59">
        <v>0</v>
      </c>
      <c r="R295" s="59">
        <v>0</v>
      </c>
      <c r="S295" s="59">
        <v>0</v>
      </c>
      <c r="T295" s="59">
        <v>0</v>
      </c>
      <c r="U295" s="59">
        <v>0</v>
      </c>
      <c r="V295" s="59">
        <v>0</v>
      </c>
      <c r="W295" s="59">
        <v>0</v>
      </c>
      <c r="X295" s="59">
        <v>0</v>
      </c>
      <c r="Y295" s="59">
        <v>0</v>
      </c>
      <c r="Z295" s="59">
        <v>0</v>
      </c>
      <c r="AA295" s="59">
        <v>0</v>
      </c>
      <c r="AB295" s="59">
        <v>0</v>
      </c>
    </row>
    <row r="296" spans="2:28" ht="51" hidden="1" x14ac:dyDescent="0.25">
      <c r="B296" s="53">
        <v>282</v>
      </c>
      <c r="C296" s="54" t="s">
        <v>676</v>
      </c>
      <c r="D296" s="63" t="s">
        <v>675</v>
      </c>
      <c r="E296" s="54" t="s">
        <v>11</v>
      </c>
      <c r="F296" s="40">
        <f t="shared" si="9"/>
        <v>0</v>
      </c>
      <c r="G296" s="56">
        <v>0</v>
      </c>
      <c r="H296" s="57"/>
      <c r="I296" s="56">
        <v>0</v>
      </c>
      <c r="J296" s="58">
        <f t="shared" si="8"/>
        <v>0</v>
      </c>
      <c r="L296" s="59">
        <v>0</v>
      </c>
      <c r="M296" s="59">
        <v>0</v>
      </c>
      <c r="N296" s="59">
        <v>0</v>
      </c>
      <c r="O296" s="59">
        <v>0</v>
      </c>
      <c r="P296" s="59">
        <v>0</v>
      </c>
      <c r="Q296" s="59">
        <v>0</v>
      </c>
      <c r="R296" s="59">
        <v>0</v>
      </c>
      <c r="S296" s="59">
        <v>0</v>
      </c>
      <c r="T296" s="59">
        <v>0</v>
      </c>
      <c r="U296" s="59">
        <v>0</v>
      </c>
      <c r="V296" s="59">
        <v>0</v>
      </c>
      <c r="W296" s="59">
        <v>0</v>
      </c>
      <c r="X296" s="59">
        <v>0</v>
      </c>
      <c r="Y296" s="59">
        <v>0</v>
      </c>
      <c r="Z296" s="59">
        <v>0</v>
      </c>
      <c r="AA296" s="59">
        <v>0</v>
      </c>
      <c r="AB296" s="59">
        <v>0</v>
      </c>
    </row>
    <row r="297" spans="2:28" ht="63.75" hidden="1" x14ac:dyDescent="0.25">
      <c r="B297" s="53">
        <v>283</v>
      </c>
      <c r="C297" s="54" t="s">
        <v>677</v>
      </c>
      <c r="D297" s="63" t="s">
        <v>678</v>
      </c>
      <c r="E297" s="54" t="s">
        <v>11</v>
      </c>
      <c r="F297" s="40">
        <f t="shared" si="9"/>
        <v>0</v>
      </c>
      <c r="G297" s="56">
        <v>0</v>
      </c>
      <c r="H297" s="57"/>
      <c r="I297" s="56">
        <v>0</v>
      </c>
      <c r="J297" s="58">
        <f t="shared" si="8"/>
        <v>0</v>
      </c>
      <c r="L297" s="59">
        <v>0</v>
      </c>
      <c r="M297" s="59">
        <v>0</v>
      </c>
      <c r="N297" s="59">
        <v>0</v>
      </c>
      <c r="O297" s="59">
        <v>0</v>
      </c>
      <c r="P297" s="59">
        <v>0</v>
      </c>
      <c r="Q297" s="59">
        <v>0</v>
      </c>
      <c r="R297" s="59">
        <v>0</v>
      </c>
      <c r="S297" s="59">
        <v>0</v>
      </c>
      <c r="T297" s="59">
        <v>0</v>
      </c>
      <c r="U297" s="59">
        <v>0</v>
      </c>
      <c r="V297" s="59">
        <v>0</v>
      </c>
      <c r="W297" s="59">
        <v>0</v>
      </c>
      <c r="X297" s="59">
        <v>0</v>
      </c>
      <c r="Y297" s="59">
        <v>0</v>
      </c>
      <c r="Z297" s="59">
        <v>0</v>
      </c>
      <c r="AA297" s="59">
        <v>0</v>
      </c>
      <c r="AB297" s="59">
        <v>0</v>
      </c>
    </row>
    <row r="298" spans="2:28" ht="51" hidden="1" x14ac:dyDescent="0.25">
      <c r="B298" s="53">
        <v>284</v>
      </c>
      <c r="C298" s="54" t="s">
        <v>679</v>
      </c>
      <c r="D298" s="63" t="s">
        <v>678</v>
      </c>
      <c r="E298" s="54" t="s">
        <v>11</v>
      </c>
      <c r="F298" s="40">
        <f t="shared" si="9"/>
        <v>0</v>
      </c>
      <c r="G298" s="56">
        <v>0</v>
      </c>
      <c r="H298" s="57"/>
      <c r="I298" s="56">
        <v>0</v>
      </c>
      <c r="J298" s="58">
        <f t="shared" si="8"/>
        <v>0</v>
      </c>
      <c r="L298" s="59">
        <v>0</v>
      </c>
      <c r="M298" s="59">
        <v>0</v>
      </c>
      <c r="N298" s="59">
        <v>0</v>
      </c>
      <c r="O298" s="59">
        <v>0</v>
      </c>
      <c r="P298" s="59">
        <v>0</v>
      </c>
      <c r="Q298" s="59">
        <v>0</v>
      </c>
      <c r="R298" s="59">
        <v>0</v>
      </c>
      <c r="S298" s="59">
        <v>0</v>
      </c>
      <c r="T298" s="59">
        <v>0</v>
      </c>
      <c r="U298" s="59">
        <v>0</v>
      </c>
      <c r="V298" s="59">
        <v>0</v>
      </c>
      <c r="W298" s="59">
        <v>0</v>
      </c>
      <c r="X298" s="59">
        <v>0</v>
      </c>
      <c r="Y298" s="59">
        <v>0</v>
      </c>
      <c r="Z298" s="59">
        <v>0</v>
      </c>
      <c r="AA298" s="59">
        <v>0</v>
      </c>
      <c r="AB298" s="59">
        <v>0</v>
      </c>
    </row>
    <row r="299" spans="2:28" ht="89.25" hidden="1" x14ac:dyDescent="0.25">
      <c r="B299" s="53">
        <v>285</v>
      </c>
      <c r="C299" s="54" t="s">
        <v>680</v>
      </c>
      <c r="D299" s="63" t="s">
        <v>681</v>
      </c>
      <c r="E299" s="54" t="s">
        <v>11</v>
      </c>
      <c r="F299" s="40">
        <f t="shared" si="9"/>
        <v>0</v>
      </c>
      <c r="G299" s="56">
        <v>0</v>
      </c>
      <c r="H299" s="57"/>
      <c r="I299" s="56">
        <v>0</v>
      </c>
      <c r="J299" s="58">
        <f t="shared" si="8"/>
        <v>0</v>
      </c>
      <c r="L299" s="59">
        <v>0</v>
      </c>
      <c r="M299" s="59">
        <v>0</v>
      </c>
      <c r="N299" s="59">
        <v>0</v>
      </c>
      <c r="O299" s="59">
        <v>0</v>
      </c>
      <c r="P299" s="59">
        <v>0</v>
      </c>
      <c r="Q299" s="59">
        <v>0</v>
      </c>
      <c r="R299" s="59">
        <v>0</v>
      </c>
      <c r="S299" s="59">
        <v>0</v>
      </c>
      <c r="T299" s="59">
        <v>0</v>
      </c>
      <c r="U299" s="59">
        <v>0</v>
      </c>
      <c r="V299" s="59">
        <v>0</v>
      </c>
      <c r="W299" s="59">
        <v>0</v>
      </c>
      <c r="X299" s="59">
        <v>0</v>
      </c>
      <c r="Y299" s="59">
        <v>0</v>
      </c>
      <c r="Z299" s="59">
        <v>0</v>
      </c>
      <c r="AA299" s="59">
        <v>0</v>
      </c>
      <c r="AB299" s="59">
        <v>0</v>
      </c>
    </row>
    <row r="300" spans="2:28" ht="89.25" hidden="1" x14ac:dyDescent="0.25">
      <c r="B300" s="53">
        <v>286</v>
      </c>
      <c r="C300" s="54" t="s">
        <v>682</v>
      </c>
      <c r="D300" s="63" t="s">
        <v>681</v>
      </c>
      <c r="E300" s="54" t="s">
        <v>11</v>
      </c>
      <c r="F300" s="40">
        <f t="shared" si="9"/>
        <v>0</v>
      </c>
      <c r="G300" s="56">
        <v>0</v>
      </c>
      <c r="H300" s="57"/>
      <c r="I300" s="56">
        <v>0</v>
      </c>
      <c r="J300" s="58">
        <f t="shared" si="8"/>
        <v>0</v>
      </c>
      <c r="L300" s="59">
        <v>0</v>
      </c>
      <c r="M300" s="59">
        <v>0</v>
      </c>
      <c r="N300" s="59">
        <v>0</v>
      </c>
      <c r="O300" s="59">
        <v>0</v>
      </c>
      <c r="P300" s="59">
        <v>0</v>
      </c>
      <c r="Q300" s="59">
        <v>0</v>
      </c>
      <c r="R300" s="59">
        <v>0</v>
      </c>
      <c r="S300" s="59">
        <v>0</v>
      </c>
      <c r="T300" s="59">
        <v>0</v>
      </c>
      <c r="U300" s="59">
        <v>0</v>
      </c>
      <c r="V300" s="59">
        <v>0</v>
      </c>
      <c r="W300" s="59">
        <v>0</v>
      </c>
      <c r="X300" s="59">
        <v>0</v>
      </c>
      <c r="Y300" s="59">
        <v>0</v>
      </c>
      <c r="Z300" s="59">
        <v>0</v>
      </c>
      <c r="AA300" s="59">
        <v>0</v>
      </c>
      <c r="AB300" s="59">
        <v>0</v>
      </c>
    </row>
    <row r="301" spans="2:28" ht="51" hidden="1" x14ac:dyDescent="0.25">
      <c r="B301" s="53">
        <v>287</v>
      </c>
      <c r="C301" s="54" t="s">
        <v>683</v>
      </c>
      <c r="D301" s="63" t="s">
        <v>684</v>
      </c>
      <c r="E301" s="54" t="s">
        <v>11</v>
      </c>
      <c r="F301" s="40">
        <f t="shared" si="9"/>
        <v>0</v>
      </c>
      <c r="G301" s="56">
        <v>0</v>
      </c>
      <c r="H301" s="57"/>
      <c r="I301" s="56">
        <v>0</v>
      </c>
      <c r="J301" s="58">
        <f t="shared" si="8"/>
        <v>0</v>
      </c>
      <c r="L301" s="59">
        <v>0</v>
      </c>
      <c r="M301" s="59">
        <v>0</v>
      </c>
      <c r="N301" s="59">
        <v>0</v>
      </c>
      <c r="O301" s="59">
        <v>0</v>
      </c>
      <c r="P301" s="59">
        <v>0</v>
      </c>
      <c r="Q301" s="59">
        <v>0</v>
      </c>
      <c r="R301" s="59">
        <v>0</v>
      </c>
      <c r="S301" s="59">
        <v>0</v>
      </c>
      <c r="T301" s="59">
        <v>0</v>
      </c>
      <c r="U301" s="59">
        <v>0</v>
      </c>
      <c r="V301" s="59">
        <v>0</v>
      </c>
      <c r="W301" s="59">
        <v>0</v>
      </c>
      <c r="X301" s="59">
        <v>0</v>
      </c>
      <c r="Y301" s="59">
        <v>0</v>
      </c>
      <c r="Z301" s="59">
        <v>0</v>
      </c>
      <c r="AA301" s="59">
        <v>0</v>
      </c>
      <c r="AB301" s="59">
        <v>0</v>
      </c>
    </row>
    <row r="302" spans="2:28" ht="51" hidden="1" x14ac:dyDescent="0.25">
      <c r="B302" s="53">
        <v>288</v>
      </c>
      <c r="C302" s="54" t="s">
        <v>685</v>
      </c>
      <c r="D302" s="63" t="s">
        <v>684</v>
      </c>
      <c r="E302" s="54" t="s">
        <v>11</v>
      </c>
      <c r="F302" s="40">
        <f t="shared" si="9"/>
        <v>0</v>
      </c>
      <c r="G302" s="56">
        <v>0</v>
      </c>
      <c r="H302" s="57"/>
      <c r="I302" s="56">
        <v>0</v>
      </c>
      <c r="J302" s="58">
        <f t="shared" si="8"/>
        <v>0</v>
      </c>
      <c r="L302" s="59">
        <v>0</v>
      </c>
      <c r="M302" s="59">
        <v>0</v>
      </c>
      <c r="N302" s="59">
        <v>0</v>
      </c>
      <c r="O302" s="59">
        <v>0</v>
      </c>
      <c r="P302" s="59">
        <v>0</v>
      </c>
      <c r="Q302" s="59">
        <v>0</v>
      </c>
      <c r="R302" s="59">
        <v>0</v>
      </c>
      <c r="S302" s="59">
        <v>0</v>
      </c>
      <c r="T302" s="59">
        <v>0</v>
      </c>
      <c r="U302" s="59">
        <v>0</v>
      </c>
      <c r="V302" s="59">
        <v>0</v>
      </c>
      <c r="W302" s="59">
        <v>0</v>
      </c>
      <c r="X302" s="59">
        <v>0</v>
      </c>
      <c r="Y302" s="59">
        <v>0</v>
      </c>
      <c r="Z302" s="59">
        <v>0</v>
      </c>
      <c r="AA302" s="59">
        <v>0</v>
      </c>
      <c r="AB302" s="59">
        <v>0</v>
      </c>
    </row>
    <row r="303" spans="2:28" ht="38.25" hidden="1" x14ac:dyDescent="0.25">
      <c r="B303" s="53">
        <v>289</v>
      </c>
      <c r="C303" s="54" t="s">
        <v>686</v>
      </c>
      <c r="D303" s="63" t="s">
        <v>687</v>
      </c>
      <c r="E303" s="54" t="s">
        <v>11</v>
      </c>
      <c r="F303" s="40">
        <f t="shared" si="9"/>
        <v>0</v>
      </c>
      <c r="G303" s="56">
        <v>0</v>
      </c>
      <c r="H303" s="57"/>
      <c r="I303" s="56">
        <v>0</v>
      </c>
      <c r="J303" s="58">
        <f t="shared" si="8"/>
        <v>0</v>
      </c>
      <c r="L303" s="59">
        <v>0</v>
      </c>
      <c r="M303" s="59">
        <v>0</v>
      </c>
      <c r="N303" s="59">
        <v>0</v>
      </c>
      <c r="O303" s="59">
        <v>0</v>
      </c>
      <c r="P303" s="59">
        <v>0</v>
      </c>
      <c r="Q303" s="59">
        <v>0</v>
      </c>
      <c r="R303" s="59">
        <v>0</v>
      </c>
      <c r="S303" s="59">
        <v>0</v>
      </c>
      <c r="T303" s="59">
        <v>0</v>
      </c>
      <c r="U303" s="59">
        <v>0</v>
      </c>
      <c r="V303" s="59">
        <v>0</v>
      </c>
      <c r="W303" s="59">
        <v>0</v>
      </c>
      <c r="X303" s="59">
        <v>0</v>
      </c>
      <c r="Y303" s="59">
        <v>0</v>
      </c>
      <c r="Z303" s="59">
        <v>0</v>
      </c>
      <c r="AA303" s="59">
        <v>0</v>
      </c>
      <c r="AB303" s="59">
        <v>0</v>
      </c>
    </row>
    <row r="304" spans="2:28" ht="25.5" hidden="1" x14ac:dyDescent="0.25">
      <c r="B304" s="53">
        <v>290</v>
      </c>
      <c r="C304" s="54" t="s">
        <v>688</v>
      </c>
      <c r="D304" s="63" t="s">
        <v>687</v>
      </c>
      <c r="E304" s="54" t="s">
        <v>11</v>
      </c>
      <c r="F304" s="40">
        <f t="shared" si="9"/>
        <v>0</v>
      </c>
      <c r="G304" s="56">
        <v>0</v>
      </c>
      <c r="H304" s="57"/>
      <c r="I304" s="56">
        <v>0</v>
      </c>
      <c r="J304" s="58">
        <f t="shared" si="8"/>
        <v>0</v>
      </c>
      <c r="L304" s="59">
        <v>0</v>
      </c>
      <c r="M304" s="59">
        <v>0</v>
      </c>
      <c r="N304" s="59">
        <v>0</v>
      </c>
      <c r="O304" s="59">
        <v>0</v>
      </c>
      <c r="P304" s="59">
        <v>0</v>
      </c>
      <c r="Q304" s="59">
        <v>0</v>
      </c>
      <c r="R304" s="59">
        <v>0</v>
      </c>
      <c r="S304" s="59">
        <v>0</v>
      </c>
      <c r="T304" s="59">
        <v>0</v>
      </c>
      <c r="U304" s="59">
        <v>0</v>
      </c>
      <c r="V304" s="59">
        <v>0</v>
      </c>
      <c r="W304" s="59">
        <v>0</v>
      </c>
      <c r="X304" s="59">
        <v>0</v>
      </c>
      <c r="Y304" s="59">
        <v>0</v>
      </c>
      <c r="Z304" s="59">
        <v>0</v>
      </c>
      <c r="AA304" s="59">
        <v>0</v>
      </c>
      <c r="AB304" s="59">
        <v>0</v>
      </c>
    </row>
    <row r="305" spans="2:28" ht="38.25" hidden="1" x14ac:dyDescent="0.25">
      <c r="B305" s="53">
        <v>291</v>
      </c>
      <c r="C305" s="54" t="s">
        <v>689</v>
      </c>
      <c r="D305" s="63" t="s">
        <v>690</v>
      </c>
      <c r="E305" s="54" t="s">
        <v>11</v>
      </c>
      <c r="F305" s="40">
        <f t="shared" si="9"/>
        <v>0</v>
      </c>
      <c r="G305" s="56">
        <v>0</v>
      </c>
      <c r="H305" s="57"/>
      <c r="I305" s="56">
        <v>0</v>
      </c>
      <c r="J305" s="58">
        <f t="shared" si="8"/>
        <v>0</v>
      </c>
      <c r="L305" s="59">
        <v>0</v>
      </c>
      <c r="M305" s="59">
        <v>0</v>
      </c>
      <c r="N305" s="59">
        <v>0</v>
      </c>
      <c r="O305" s="59">
        <v>0</v>
      </c>
      <c r="P305" s="59">
        <v>0</v>
      </c>
      <c r="Q305" s="59">
        <v>0</v>
      </c>
      <c r="R305" s="59">
        <v>0</v>
      </c>
      <c r="S305" s="59">
        <v>0</v>
      </c>
      <c r="T305" s="59">
        <v>0</v>
      </c>
      <c r="U305" s="59">
        <v>0</v>
      </c>
      <c r="V305" s="59">
        <v>0</v>
      </c>
      <c r="W305" s="59">
        <v>0</v>
      </c>
      <c r="X305" s="59">
        <v>0</v>
      </c>
      <c r="Y305" s="59">
        <v>0</v>
      </c>
      <c r="Z305" s="59">
        <v>0</v>
      </c>
      <c r="AA305" s="59">
        <v>0</v>
      </c>
      <c r="AB305" s="59">
        <v>0</v>
      </c>
    </row>
    <row r="306" spans="2:28" ht="25.5" hidden="1" x14ac:dyDescent="0.25">
      <c r="B306" s="53">
        <v>292</v>
      </c>
      <c r="C306" s="54" t="s">
        <v>691</v>
      </c>
      <c r="D306" s="63" t="s">
        <v>690</v>
      </c>
      <c r="E306" s="54" t="s">
        <v>11</v>
      </c>
      <c r="F306" s="40">
        <f t="shared" si="9"/>
        <v>0</v>
      </c>
      <c r="G306" s="56">
        <v>0</v>
      </c>
      <c r="H306" s="57"/>
      <c r="I306" s="56">
        <v>0</v>
      </c>
      <c r="J306" s="58">
        <f t="shared" si="8"/>
        <v>0</v>
      </c>
      <c r="L306" s="59">
        <v>0</v>
      </c>
      <c r="M306" s="59">
        <v>0</v>
      </c>
      <c r="N306" s="59">
        <v>0</v>
      </c>
      <c r="O306" s="59">
        <v>0</v>
      </c>
      <c r="P306" s="59">
        <v>0</v>
      </c>
      <c r="Q306" s="59">
        <v>0</v>
      </c>
      <c r="R306" s="59">
        <v>0</v>
      </c>
      <c r="S306" s="59">
        <v>0</v>
      </c>
      <c r="T306" s="59">
        <v>0</v>
      </c>
      <c r="U306" s="59">
        <v>0</v>
      </c>
      <c r="V306" s="59">
        <v>0</v>
      </c>
      <c r="W306" s="59">
        <v>0</v>
      </c>
      <c r="X306" s="59">
        <v>0</v>
      </c>
      <c r="Y306" s="59">
        <v>0</v>
      </c>
      <c r="Z306" s="59">
        <v>0</v>
      </c>
      <c r="AA306" s="59">
        <v>0</v>
      </c>
      <c r="AB306" s="59">
        <v>0</v>
      </c>
    </row>
    <row r="307" spans="2:28" ht="38.25" hidden="1" x14ac:dyDescent="0.25">
      <c r="B307" s="53">
        <v>293</v>
      </c>
      <c r="C307" s="54" t="s">
        <v>692</v>
      </c>
      <c r="D307" s="63" t="s">
        <v>693</v>
      </c>
      <c r="E307" s="54" t="s">
        <v>11</v>
      </c>
      <c r="F307" s="40">
        <f t="shared" si="9"/>
        <v>0</v>
      </c>
      <c r="G307" s="56">
        <v>0</v>
      </c>
      <c r="H307" s="57"/>
      <c r="I307" s="56">
        <v>0</v>
      </c>
      <c r="J307" s="58">
        <f t="shared" si="8"/>
        <v>0</v>
      </c>
      <c r="L307" s="59">
        <v>0</v>
      </c>
      <c r="M307" s="59">
        <v>0</v>
      </c>
      <c r="N307" s="59">
        <v>0</v>
      </c>
      <c r="O307" s="59">
        <v>0</v>
      </c>
      <c r="P307" s="59">
        <v>0</v>
      </c>
      <c r="Q307" s="59">
        <v>0</v>
      </c>
      <c r="R307" s="59">
        <v>0</v>
      </c>
      <c r="S307" s="59">
        <v>0</v>
      </c>
      <c r="T307" s="59">
        <v>0</v>
      </c>
      <c r="U307" s="59">
        <v>0</v>
      </c>
      <c r="V307" s="59">
        <v>0</v>
      </c>
      <c r="W307" s="59">
        <v>0</v>
      </c>
      <c r="X307" s="59">
        <v>0</v>
      </c>
      <c r="Y307" s="59">
        <v>0</v>
      </c>
      <c r="Z307" s="59">
        <v>0</v>
      </c>
      <c r="AA307" s="59">
        <v>0</v>
      </c>
      <c r="AB307" s="59">
        <v>0</v>
      </c>
    </row>
    <row r="308" spans="2:28" ht="25.5" hidden="1" x14ac:dyDescent="0.25">
      <c r="B308" s="53">
        <v>294</v>
      </c>
      <c r="C308" s="54" t="s">
        <v>694</v>
      </c>
      <c r="D308" s="63" t="s">
        <v>693</v>
      </c>
      <c r="E308" s="54" t="s">
        <v>11</v>
      </c>
      <c r="F308" s="40">
        <f t="shared" si="9"/>
        <v>0</v>
      </c>
      <c r="G308" s="56">
        <v>0</v>
      </c>
      <c r="H308" s="57"/>
      <c r="I308" s="56">
        <v>0</v>
      </c>
      <c r="J308" s="58">
        <f t="shared" si="8"/>
        <v>0</v>
      </c>
      <c r="L308" s="59">
        <v>0</v>
      </c>
      <c r="M308" s="59">
        <v>0</v>
      </c>
      <c r="N308" s="59">
        <v>0</v>
      </c>
      <c r="O308" s="59">
        <v>0</v>
      </c>
      <c r="P308" s="59">
        <v>0</v>
      </c>
      <c r="Q308" s="59">
        <v>0</v>
      </c>
      <c r="R308" s="59">
        <v>0</v>
      </c>
      <c r="S308" s="59">
        <v>0</v>
      </c>
      <c r="T308" s="59">
        <v>0</v>
      </c>
      <c r="U308" s="59">
        <v>0</v>
      </c>
      <c r="V308" s="59">
        <v>0</v>
      </c>
      <c r="W308" s="59">
        <v>0</v>
      </c>
      <c r="X308" s="59">
        <v>0</v>
      </c>
      <c r="Y308" s="59">
        <v>0</v>
      </c>
      <c r="Z308" s="59">
        <v>0</v>
      </c>
      <c r="AA308" s="59">
        <v>0</v>
      </c>
      <c r="AB308" s="59">
        <v>0</v>
      </c>
    </row>
    <row r="309" spans="2:28" ht="38.25" hidden="1" x14ac:dyDescent="0.25">
      <c r="B309" s="53">
        <v>295</v>
      </c>
      <c r="C309" s="54" t="s">
        <v>695</v>
      </c>
      <c r="D309" s="63" t="s">
        <v>696</v>
      </c>
      <c r="E309" s="54" t="s">
        <v>11</v>
      </c>
      <c r="F309" s="40">
        <f t="shared" si="9"/>
        <v>0</v>
      </c>
      <c r="G309" s="56">
        <v>47510</v>
      </c>
      <c r="H309" s="57">
        <v>0.79074721111345003</v>
      </c>
      <c r="I309" s="56">
        <v>10355.83</v>
      </c>
      <c r="J309" s="58">
        <f t="shared" si="8"/>
        <v>0</v>
      </c>
      <c r="L309" s="59">
        <v>0</v>
      </c>
      <c r="M309" s="76"/>
      <c r="N309" s="59">
        <v>0</v>
      </c>
      <c r="O309" s="59">
        <v>0</v>
      </c>
      <c r="P309" s="59">
        <v>0</v>
      </c>
      <c r="Q309" s="59">
        <v>0</v>
      </c>
      <c r="R309" s="59">
        <v>0</v>
      </c>
      <c r="S309" s="59">
        <v>0</v>
      </c>
      <c r="T309" s="59">
        <v>0</v>
      </c>
      <c r="U309" s="59">
        <v>0</v>
      </c>
      <c r="V309" s="59">
        <v>0</v>
      </c>
      <c r="W309" s="59">
        <v>0</v>
      </c>
      <c r="X309" s="59">
        <v>0</v>
      </c>
      <c r="Y309" s="59">
        <v>0</v>
      </c>
      <c r="Z309" s="59">
        <v>0</v>
      </c>
      <c r="AA309" s="59">
        <v>0</v>
      </c>
      <c r="AB309" s="59">
        <v>0</v>
      </c>
    </row>
    <row r="310" spans="2:28" ht="25.5" hidden="1" x14ac:dyDescent="0.25">
      <c r="B310" s="53">
        <v>296</v>
      </c>
      <c r="C310" s="54" t="s">
        <v>697</v>
      </c>
      <c r="D310" s="63" t="s">
        <v>696</v>
      </c>
      <c r="E310" s="54" t="s">
        <v>11</v>
      </c>
      <c r="F310" s="40">
        <f t="shared" si="9"/>
        <v>0</v>
      </c>
      <c r="G310" s="56">
        <v>0</v>
      </c>
      <c r="H310" s="57"/>
      <c r="I310" s="56">
        <v>0</v>
      </c>
      <c r="J310" s="58">
        <f t="shared" si="8"/>
        <v>0</v>
      </c>
      <c r="L310" s="59">
        <v>0</v>
      </c>
      <c r="M310" s="59">
        <v>0</v>
      </c>
      <c r="N310" s="59">
        <v>0</v>
      </c>
      <c r="O310" s="59">
        <v>0</v>
      </c>
      <c r="P310" s="59">
        <v>0</v>
      </c>
      <c r="Q310" s="59">
        <v>0</v>
      </c>
      <c r="R310" s="59">
        <v>0</v>
      </c>
      <c r="S310" s="59">
        <v>0</v>
      </c>
      <c r="T310" s="59">
        <v>0</v>
      </c>
      <c r="U310" s="59">
        <v>0</v>
      </c>
      <c r="V310" s="59">
        <v>0</v>
      </c>
      <c r="W310" s="59">
        <v>0</v>
      </c>
      <c r="X310" s="59">
        <v>0</v>
      </c>
      <c r="Y310" s="59">
        <v>0</v>
      </c>
      <c r="Z310" s="59">
        <v>0</v>
      </c>
      <c r="AA310" s="59">
        <v>0</v>
      </c>
      <c r="AB310" s="59">
        <v>0</v>
      </c>
    </row>
    <row r="311" spans="2:28" ht="63.75" hidden="1" x14ac:dyDescent="0.25">
      <c r="B311" s="53">
        <v>297</v>
      </c>
      <c r="C311" s="54" t="s">
        <v>698</v>
      </c>
      <c r="D311" s="63" t="s">
        <v>699</v>
      </c>
      <c r="E311" s="54" t="s">
        <v>11</v>
      </c>
      <c r="F311" s="40">
        <f t="shared" si="9"/>
        <v>0</v>
      </c>
      <c r="G311" s="56">
        <v>0</v>
      </c>
      <c r="H311" s="57"/>
      <c r="I311" s="56">
        <v>0</v>
      </c>
      <c r="J311" s="58">
        <f t="shared" si="8"/>
        <v>0</v>
      </c>
      <c r="L311" s="59">
        <v>0</v>
      </c>
      <c r="M311" s="59">
        <v>0</v>
      </c>
      <c r="N311" s="59">
        <v>0</v>
      </c>
      <c r="O311" s="59">
        <v>0</v>
      </c>
      <c r="P311" s="59">
        <v>0</v>
      </c>
      <c r="Q311" s="59">
        <v>0</v>
      </c>
      <c r="R311" s="59">
        <v>0</v>
      </c>
      <c r="S311" s="59">
        <v>0</v>
      </c>
      <c r="T311" s="59">
        <v>0</v>
      </c>
      <c r="U311" s="59">
        <v>0</v>
      </c>
      <c r="V311" s="59">
        <v>0</v>
      </c>
      <c r="W311" s="59">
        <v>0</v>
      </c>
      <c r="X311" s="59">
        <v>0</v>
      </c>
      <c r="Y311" s="59">
        <v>0</v>
      </c>
      <c r="Z311" s="59">
        <v>0</v>
      </c>
      <c r="AA311" s="59">
        <v>0</v>
      </c>
      <c r="AB311" s="59">
        <v>0</v>
      </c>
    </row>
    <row r="312" spans="2:28" ht="63.75" hidden="1" x14ac:dyDescent="0.25">
      <c r="B312" s="53">
        <v>298</v>
      </c>
      <c r="C312" s="54" t="s">
        <v>700</v>
      </c>
      <c r="D312" s="63" t="s">
        <v>699</v>
      </c>
      <c r="E312" s="54" t="s">
        <v>11</v>
      </c>
      <c r="F312" s="40">
        <f t="shared" si="9"/>
        <v>0</v>
      </c>
      <c r="G312" s="56">
        <v>0</v>
      </c>
      <c r="H312" s="57"/>
      <c r="I312" s="56">
        <v>0</v>
      </c>
      <c r="J312" s="58">
        <f t="shared" si="8"/>
        <v>0</v>
      </c>
      <c r="L312" s="59">
        <v>0</v>
      </c>
      <c r="M312" s="59">
        <v>0</v>
      </c>
      <c r="N312" s="59">
        <v>0</v>
      </c>
      <c r="O312" s="59">
        <v>0</v>
      </c>
      <c r="P312" s="59">
        <v>0</v>
      </c>
      <c r="Q312" s="59">
        <v>0</v>
      </c>
      <c r="R312" s="59">
        <v>0</v>
      </c>
      <c r="S312" s="59">
        <v>0</v>
      </c>
      <c r="T312" s="59">
        <v>0</v>
      </c>
      <c r="U312" s="59">
        <v>0</v>
      </c>
      <c r="V312" s="59">
        <v>0</v>
      </c>
      <c r="W312" s="59">
        <v>0</v>
      </c>
      <c r="X312" s="59">
        <v>0</v>
      </c>
      <c r="Y312" s="59">
        <v>0</v>
      </c>
      <c r="Z312" s="59">
        <v>0</v>
      </c>
      <c r="AA312" s="59">
        <v>0</v>
      </c>
      <c r="AB312" s="59">
        <v>0</v>
      </c>
    </row>
    <row r="313" spans="2:28" ht="51" hidden="1" x14ac:dyDescent="0.25">
      <c r="B313" s="53">
        <v>299</v>
      </c>
      <c r="C313" s="54" t="s">
        <v>701</v>
      </c>
      <c r="D313" s="63" t="s">
        <v>702</v>
      </c>
      <c r="E313" s="54" t="s">
        <v>11</v>
      </c>
      <c r="F313" s="40">
        <f t="shared" si="9"/>
        <v>0</v>
      </c>
      <c r="G313" s="56">
        <v>0</v>
      </c>
      <c r="H313" s="57"/>
      <c r="I313" s="56">
        <v>0</v>
      </c>
      <c r="J313" s="58">
        <f t="shared" si="8"/>
        <v>0</v>
      </c>
      <c r="L313" s="59">
        <v>0</v>
      </c>
      <c r="M313" s="59">
        <v>0</v>
      </c>
      <c r="N313" s="59">
        <v>0</v>
      </c>
      <c r="O313" s="59">
        <v>0</v>
      </c>
      <c r="P313" s="59">
        <v>0</v>
      </c>
      <c r="Q313" s="59">
        <v>0</v>
      </c>
      <c r="R313" s="59">
        <v>0</v>
      </c>
      <c r="S313" s="59">
        <v>0</v>
      </c>
      <c r="T313" s="59">
        <v>0</v>
      </c>
      <c r="U313" s="59">
        <v>0</v>
      </c>
      <c r="V313" s="59">
        <v>0</v>
      </c>
      <c r="W313" s="59">
        <v>0</v>
      </c>
      <c r="X313" s="59">
        <v>0</v>
      </c>
      <c r="Y313" s="59">
        <v>0</v>
      </c>
      <c r="Z313" s="59">
        <v>0</v>
      </c>
      <c r="AA313" s="59">
        <v>0</v>
      </c>
      <c r="AB313" s="59">
        <v>0</v>
      </c>
    </row>
    <row r="314" spans="2:28" ht="51" hidden="1" x14ac:dyDescent="0.25">
      <c r="B314" s="53">
        <v>300</v>
      </c>
      <c r="C314" s="54" t="s">
        <v>703</v>
      </c>
      <c r="D314" s="63" t="s">
        <v>702</v>
      </c>
      <c r="E314" s="54" t="s">
        <v>11</v>
      </c>
      <c r="F314" s="40">
        <f t="shared" si="9"/>
        <v>0</v>
      </c>
      <c r="G314" s="56">
        <v>0</v>
      </c>
      <c r="H314" s="57"/>
      <c r="I314" s="56">
        <v>0</v>
      </c>
      <c r="J314" s="58">
        <f t="shared" si="8"/>
        <v>0</v>
      </c>
      <c r="L314" s="59">
        <v>0</v>
      </c>
      <c r="M314" s="59">
        <v>0</v>
      </c>
      <c r="N314" s="59">
        <v>0</v>
      </c>
      <c r="O314" s="59">
        <v>0</v>
      </c>
      <c r="P314" s="59">
        <v>0</v>
      </c>
      <c r="Q314" s="59">
        <v>0</v>
      </c>
      <c r="R314" s="59">
        <v>0</v>
      </c>
      <c r="S314" s="59">
        <v>0</v>
      </c>
      <c r="T314" s="59">
        <v>0</v>
      </c>
      <c r="U314" s="59">
        <v>0</v>
      </c>
      <c r="V314" s="59">
        <v>0</v>
      </c>
      <c r="W314" s="59">
        <v>0</v>
      </c>
      <c r="X314" s="59">
        <v>0</v>
      </c>
      <c r="Y314" s="59">
        <v>0</v>
      </c>
      <c r="Z314" s="59">
        <v>0</v>
      </c>
      <c r="AA314" s="59">
        <v>0</v>
      </c>
      <c r="AB314" s="59">
        <v>0</v>
      </c>
    </row>
    <row r="315" spans="2:28" ht="51" hidden="1" x14ac:dyDescent="0.25">
      <c r="B315" s="53">
        <v>301</v>
      </c>
      <c r="C315" s="54" t="s">
        <v>704</v>
      </c>
      <c r="D315" s="63" t="s">
        <v>705</v>
      </c>
      <c r="E315" s="54" t="s">
        <v>11</v>
      </c>
      <c r="F315" s="40">
        <f t="shared" si="9"/>
        <v>0</v>
      </c>
      <c r="G315" s="56">
        <v>0</v>
      </c>
      <c r="H315" s="57"/>
      <c r="I315" s="56">
        <v>0</v>
      </c>
      <c r="J315" s="58">
        <f t="shared" si="8"/>
        <v>0</v>
      </c>
      <c r="L315" s="59">
        <v>0</v>
      </c>
      <c r="M315" s="59">
        <v>0</v>
      </c>
      <c r="N315" s="59">
        <v>0</v>
      </c>
      <c r="O315" s="59">
        <v>0</v>
      </c>
      <c r="P315" s="59">
        <v>0</v>
      </c>
      <c r="Q315" s="59">
        <v>0</v>
      </c>
      <c r="R315" s="59">
        <v>0</v>
      </c>
      <c r="S315" s="59">
        <v>0</v>
      </c>
      <c r="T315" s="59">
        <v>0</v>
      </c>
      <c r="U315" s="59">
        <v>0</v>
      </c>
      <c r="V315" s="59">
        <v>0</v>
      </c>
      <c r="W315" s="59">
        <v>0</v>
      </c>
      <c r="X315" s="59">
        <v>0</v>
      </c>
      <c r="Y315" s="59">
        <v>0</v>
      </c>
      <c r="Z315" s="59">
        <v>0</v>
      </c>
      <c r="AA315" s="59">
        <v>0</v>
      </c>
      <c r="AB315" s="59">
        <v>0</v>
      </c>
    </row>
    <row r="316" spans="2:28" ht="51" hidden="1" x14ac:dyDescent="0.25">
      <c r="B316" s="53">
        <v>302</v>
      </c>
      <c r="C316" s="54" t="s">
        <v>706</v>
      </c>
      <c r="D316" s="63" t="s">
        <v>705</v>
      </c>
      <c r="E316" s="54" t="s">
        <v>11</v>
      </c>
      <c r="F316" s="40">
        <f t="shared" si="9"/>
        <v>0</v>
      </c>
      <c r="G316" s="56">
        <v>0</v>
      </c>
      <c r="H316" s="57"/>
      <c r="I316" s="56">
        <v>0</v>
      </c>
      <c r="J316" s="58">
        <f t="shared" si="8"/>
        <v>0</v>
      </c>
      <c r="L316" s="59">
        <v>0</v>
      </c>
      <c r="M316" s="59">
        <v>0</v>
      </c>
      <c r="N316" s="59">
        <v>0</v>
      </c>
      <c r="O316" s="59">
        <v>0</v>
      </c>
      <c r="P316" s="59">
        <v>0</v>
      </c>
      <c r="Q316" s="59">
        <v>0</v>
      </c>
      <c r="R316" s="59">
        <v>0</v>
      </c>
      <c r="S316" s="59">
        <v>0</v>
      </c>
      <c r="T316" s="59">
        <v>0</v>
      </c>
      <c r="U316" s="59">
        <v>0</v>
      </c>
      <c r="V316" s="59">
        <v>0</v>
      </c>
      <c r="W316" s="59">
        <v>0</v>
      </c>
      <c r="X316" s="59">
        <v>0</v>
      </c>
      <c r="Y316" s="59">
        <v>0</v>
      </c>
      <c r="Z316" s="59">
        <v>0</v>
      </c>
      <c r="AA316" s="59">
        <v>0</v>
      </c>
      <c r="AB316" s="59">
        <v>0</v>
      </c>
    </row>
    <row r="317" spans="2:28" ht="51" hidden="1" x14ac:dyDescent="0.25">
      <c r="B317" s="53">
        <v>303</v>
      </c>
      <c r="C317" s="54" t="s">
        <v>707</v>
      </c>
      <c r="D317" s="63" t="s">
        <v>708</v>
      </c>
      <c r="E317" s="54" t="s">
        <v>11</v>
      </c>
      <c r="F317" s="40">
        <f t="shared" si="9"/>
        <v>0</v>
      </c>
      <c r="G317" s="56">
        <v>19095</v>
      </c>
      <c r="H317" s="57">
        <v>0.66311599895260498</v>
      </c>
      <c r="I317" s="56">
        <v>6700.83</v>
      </c>
      <c r="J317" s="58">
        <f t="shared" si="8"/>
        <v>0</v>
      </c>
      <c r="L317" s="59">
        <v>0</v>
      </c>
      <c r="M317" s="76"/>
      <c r="N317" s="76"/>
      <c r="O317" s="59">
        <v>0</v>
      </c>
      <c r="P317" s="59">
        <v>0</v>
      </c>
      <c r="Q317" s="59">
        <v>0</v>
      </c>
      <c r="R317" s="59">
        <v>0</v>
      </c>
      <c r="S317" s="59">
        <v>0</v>
      </c>
      <c r="T317" s="59">
        <v>0</v>
      </c>
      <c r="U317" s="59">
        <v>0</v>
      </c>
      <c r="V317" s="59">
        <v>0</v>
      </c>
      <c r="W317" s="59">
        <v>0</v>
      </c>
      <c r="X317" s="59">
        <v>0</v>
      </c>
      <c r="Y317" s="59">
        <v>0</v>
      </c>
      <c r="Z317" s="59">
        <v>0</v>
      </c>
      <c r="AA317" s="59">
        <v>0</v>
      </c>
      <c r="AB317" s="59">
        <v>0</v>
      </c>
    </row>
    <row r="318" spans="2:28" ht="51" hidden="1" x14ac:dyDescent="0.25">
      <c r="B318" s="53">
        <v>304</v>
      </c>
      <c r="C318" s="54" t="s">
        <v>709</v>
      </c>
      <c r="D318" s="63" t="s">
        <v>708</v>
      </c>
      <c r="E318" s="54" t="s">
        <v>11</v>
      </c>
      <c r="F318" s="40">
        <v>0</v>
      </c>
      <c r="G318" s="56">
        <v>0</v>
      </c>
      <c r="H318" s="57"/>
      <c r="I318" s="56">
        <v>0</v>
      </c>
      <c r="J318" s="64">
        <v>0</v>
      </c>
      <c r="L318" s="59">
        <v>0</v>
      </c>
      <c r="M318" s="59">
        <v>0</v>
      </c>
      <c r="N318" s="59">
        <v>0</v>
      </c>
      <c r="O318" s="59">
        <v>0</v>
      </c>
      <c r="P318" s="59">
        <v>0</v>
      </c>
      <c r="Q318" s="59">
        <v>0</v>
      </c>
      <c r="R318" s="59">
        <v>0</v>
      </c>
      <c r="S318" s="59">
        <v>0</v>
      </c>
      <c r="T318" s="59">
        <v>0</v>
      </c>
      <c r="U318" s="59">
        <v>0</v>
      </c>
      <c r="V318" s="59">
        <v>0</v>
      </c>
      <c r="W318" s="59">
        <v>0</v>
      </c>
      <c r="X318" s="59">
        <v>0</v>
      </c>
      <c r="Y318" s="59">
        <v>0</v>
      </c>
      <c r="Z318" s="59">
        <v>0</v>
      </c>
      <c r="AA318" s="59">
        <v>0</v>
      </c>
      <c r="AB318" s="59">
        <v>0</v>
      </c>
    </row>
    <row r="319" spans="2:28" ht="76.5" hidden="1" x14ac:dyDescent="0.25">
      <c r="B319" s="53">
        <v>305</v>
      </c>
      <c r="C319" s="54" t="s">
        <v>710</v>
      </c>
      <c r="D319" s="63" t="s">
        <v>711</v>
      </c>
      <c r="E319" s="54" t="s">
        <v>11</v>
      </c>
      <c r="F319" s="40">
        <v>0</v>
      </c>
      <c r="G319" s="56">
        <v>0</v>
      </c>
      <c r="H319" s="57"/>
      <c r="I319" s="56">
        <v>0</v>
      </c>
      <c r="J319" s="64">
        <v>0</v>
      </c>
      <c r="L319" s="59">
        <v>0</v>
      </c>
      <c r="M319" s="59">
        <v>0</v>
      </c>
      <c r="N319" s="59">
        <v>0</v>
      </c>
      <c r="O319" s="59">
        <v>0</v>
      </c>
      <c r="P319" s="59">
        <v>0</v>
      </c>
      <c r="Q319" s="59">
        <v>0</v>
      </c>
      <c r="R319" s="59">
        <v>0</v>
      </c>
      <c r="S319" s="59">
        <v>0</v>
      </c>
      <c r="T319" s="59">
        <v>0</v>
      </c>
      <c r="U319" s="59">
        <v>0</v>
      </c>
      <c r="V319" s="59">
        <v>0</v>
      </c>
      <c r="W319" s="59">
        <v>0</v>
      </c>
      <c r="X319" s="59">
        <v>0</v>
      </c>
      <c r="Y319" s="59">
        <v>0</v>
      </c>
      <c r="Z319" s="59">
        <v>0</v>
      </c>
      <c r="AA319" s="59">
        <v>0</v>
      </c>
      <c r="AB319" s="59">
        <v>0</v>
      </c>
    </row>
    <row r="320" spans="2:28" ht="76.5" hidden="1" x14ac:dyDescent="0.25">
      <c r="B320" s="53">
        <v>306</v>
      </c>
      <c r="C320" s="54" t="s">
        <v>712</v>
      </c>
      <c r="D320" s="63" t="s">
        <v>713</v>
      </c>
      <c r="E320" s="54" t="s">
        <v>11</v>
      </c>
      <c r="F320" s="40">
        <v>0</v>
      </c>
      <c r="G320" s="56">
        <v>0</v>
      </c>
      <c r="H320" s="57"/>
      <c r="I320" s="56">
        <v>0</v>
      </c>
      <c r="J320" s="64">
        <v>0</v>
      </c>
      <c r="L320" s="59">
        <v>0</v>
      </c>
      <c r="M320" s="59">
        <v>0</v>
      </c>
      <c r="N320" s="59">
        <v>0</v>
      </c>
      <c r="O320" s="59">
        <v>0</v>
      </c>
      <c r="P320" s="59">
        <v>0</v>
      </c>
      <c r="Q320" s="59">
        <v>0</v>
      </c>
      <c r="R320" s="59">
        <v>0</v>
      </c>
      <c r="S320" s="59">
        <v>0</v>
      </c>
      <c r="T320" s="59">
        <v>0</v>
      </c>
      <c r="U320" s="59">
        <v>0</v>
      </c>
      <c r="V320" s="59">
        <v>0</v>
      </c>
      <c r="W320" s="59">
        <v>0</v>
      </c>
      <c r="X320" s="59">
        <v>0</v>
      </c>
      <c r="Y320" s="59">
        <v>0</v>
      </c>
      <c r="Z320" s="59">
        <v>0</v>
      </c>
      <c r="AA320" s="59">
        <v>0</v>
      </c>
      <c r="AB320" s="59">
        <v>0</v>
      </c>
    </row>
    <row r="321" spans="2:28" ht="76.5" hidden="1" x14ac:dyDescent="0.25">
      <c r="B321" s="53">
        <v>307</v>
      </c>
      <c r="C321" s="54" t="s">
        <v>714</v>
      </c>
      <c r="D321" s="63" t="s">
        <v>715</v>
      </c>
      <c r="E321" s="54" t="s">
        <v>11</v>
      </c>
      <c r="F321" s="40">
        <v>0</v>
      </c>
      <c r="G321" s="56">
        <v>0</v>
      </c>
      <c r="H321" s="57"/>
      <c r="I321" s="56">
        <v>0</v>
      </c>
      <c r="J321" s="64">
        <v>0</v>
      </c>
      <c r="L321" s="59">
        <v>0</v>
      </c>
      <c r="M321" s="59">
        <v>0</v>
      </c>
      <c r="N321" s="59">
        <v>0</v>
      </c>
      <c r="O321" s="59">
        <v>0</v>
      </c>
      <c r="P321" s="59">
        <v>0</v>
      </c>
      <c r="Q321" s="59">
        <v>0</v>
      </c>
      <c r="R321" s="59">
        <v>0</v>
      </c>
      <c r="S321" s="59">
        <v>0</v>
      </c>
      <c r="T321" s="59">
        <v>0</v>
      </c>
      <c r="U321" s="59">
        <v>0</v>
      </c>
      <c r="V321" s="59">
        <v>0</v>
      </c>
      <c r="W321" s="59">
        <v>0</v>
      </c>
      <c r="X321" s="59">
        <v>0</v>
      </c>
      <c r="Y321" s="59">
        <v>0</v>
      </c>
      <c r="Z321" s="59">
        <v>0</v>
      </c>
      <c r="AA321" s="59">
        <v>0</v>
      </c>
      <c r="AB321" s="59">
        <v>0</v>
      </c>
    </row>
    <row r="322" spans="2:28" ht="76.5" hidden="1" x14ac:dyDescent="0.25">
      <c r="B322" s="53">
        <v>308</v>
      </c>
      <c r="C322" s="54" t="s">
        <v>716</v>
      </c>
      <c r="D322" s="63" t="s">
        <v>717</v>
      </c>
      <c r="E322" s="54" t="s">
        <v>11</v>
      </c>
      <c r="F322" s="40">
        <v>0</v>
      </c>
      <c r="G322" s="56">
        <v>0</v>
      </c>
      <c r="H322" s="57"/>
      <c r="I322" s="56">
        <v>0</v>
      </c>
      <c r="J322" s="64">
        <v>0</v>
      </c>
      <c r="L322" s="59">
        <v>0</v>
      </c>
      <c r="M322" s="59">
        <v>0</v>
      </c>
      <c r="N322" s="59">
        <v>0</v>
      </c>
      <c r="O322" s="59">
        <v>0</v>
      </c>
      <c r="P322" s="59">
        <v>0</v>
      </c>
      <c r="Q322" s="59">
        <v>0</v>
      </c>
      <c r="R322" s="59">
        <v>0</v>
      </c>
      <c r="S322" s="59">
        <v>0</v>
      </c>
      <c r="T322" s="59">
        <v>0</v>
      </c>
      <c r="U322" s="59">
        <v>0</v>
      </c>
      <c r="V322" s="59">
        <v>0</v>
      </c>
      <c r="W322" s="59">
        <v>0</v>
      </c>
      <c r="X322" s="59">
        <v>0</v>
      </c>
      <c r="Y322" s="59">
        <v>0</v>
      </c>
      <c r="Z322" s="59">
        <v>0</v>
      </c>
      <c r="AA322" s="59">
        <v>0</v>
      </c>
      <c r="AB322" s="59">
        <v>0</v>
      </c>
    </row>
    <row r="323" spans="2:28" ht="76.5" hidden="1" x14ac:dyDescent="0.25">
      <c r="B323" s="53">
        <v>309</v>
      </c>
      <c r="C323" s="54" t="s">
        <v>718</v>
      </c>
      <c r="D323" s="63" t="s">
        <v>719</v>
      </c>
      <c r="E323" s="54" t="s">
        <v>11</v>
      </c>
      <c r="F323" s="40">
        <v>0</v>
      </c>
      <c r="G323" s="56">
        <v>0</v>
      </c>
      <c r="H323" s="57"/>
      <c r="I323" s="56">
        <v>0</v>
      </c>
      <c r="J323" s="64">
        <v>0</v>
      </c>
      <c r="L323" s="59">
        <v>0</v>
      </c>
      <c r="M323" s="59">
        <v>0</v>
      </c>
      <c r="N323" s="59">
        <v>0</v>
      </c>
      <c r="O323" s="59">
        <v>0</v>
      </c>
      <c r="P323" s="59">
        <v>0</v>
      </c>
      <c r="Q323" s="59">
        <v>0</v>
      </c>
      <c r="R323" s="59">
        <v>0</v>
      </c>
      <c r="S323" s="59">
        <v>0</v>
      </c>
      <c r="T323" s="59">
        <v>0</v>
      </c>
      <c r="U323" s="59">
        <v>0</v>
      </c>
      <c r="V323" s="59">
        <v>0</v>
      </c>
      <c r="W323" s="59">
        <v>0</v>
      </c>
      <c r="X323" s="59">
        <v>0</v>
      </c>
      <c r="Y323" s="59">
        <v>0</v>
      </c>
      <c r="Z323" s="59">
        <v>0</v>
      </c>
      <c r="AA323" s="59">
        <v>0</v>
      </c>
      <c r="AB323" s="59">
        <v>0</v>
      </c>
    </row>
    <row r="324" spans="2:28" ht="76.5" hidden="1" x14ac:dyDescent="0.25">
      <c r="B324" s="53">
        <v>310</v>
      </c>
      <c r="C324" s="54" t="s">
        <v>720</v>
      </c>
      <c r="D324" s="63" t="s">
        <v>721</v>
      </c>
      <c r="E324" s="54" t="s">
        <v>11</v>
      </c>
      <c r="F324" s="40">
        <v>0</v>
      </c>
      <c r="G324" s="56">
        <v>0</v>
      </c>
      <c r="H324" s="57"/>
      <c r="I324" s="56">
        <v>0</v>
      </c>
      <c r="J324" s="64">
        <v>0</v>
      </c>
      <c r="L324" s="59">
        <v>0</v>
      </c>
      <c r="M324" s="59">
        <v>0</v>
      </c>
      <c r="N324" s="59">
        <v>0</v>
      </c>
      <c r="O324" s="59">
        <v>0</v>
      </c>
      <c r="P324" s="59">
        <v>0</v>
      </c>
      <c r="Q324" s="59">
        <v>0</v>
      </c>
      <c r="R324" s="59">
        <v>0</v>
      </c>
      <c r="S324" s="59">
        <v>0</v>
      </c>
      <c r="T324" s="59">
        <v>0</v>
      </c>
      <c r="U324" s="59">
        <v>0</v>
      </c>
      <c r="V324" s="59">
        <v>0</v>
      </c>
      <c r="W324" s="59">
        <v>0</v>
      </c>
      <c r="X324" s="59">
        <v>0</v>
      </c>
      <c r="Y324" s="59">
        <v>0</v>
      </c>
      <c r="Z324" s="59">
        <v>0</v>
      </c>
      <c r="AA324" s="59">
        <v>0</v>
      </c>
      <c r="AB324" s="59">
        <v>0</v>
      </c>
    </row>
    <row r="325" spans="2:28" ht="76.5" hidden="1" x14ac:dyDescent="0.25">
      <c r="B325" s="53">
        <v>311</v>
      </c>
      <c r="C325" s="54" t="s">
        <v>722</v>
      </c>
      <c r="D325" s="63" t="s">
        <v>723</v>
      </c>
      <c r="E325" s="54" t="s">
        <v>11</v>
      </c>
      <c r="F325" s="40">
        <v>0</v>
      </c>
      <c r="G325" s="56">
        <v>0</v>
      </c>
      <c r="H325" s="57"/>
      <c r="I325" s="56">
        <v>0</v>
      </c>
      <c r="J325" s="64">
        <v>0</v>
      </c>
      <c r="L325" s="59">
        <v>0</v>
      </c>
      <c r="M325" s="59">
        <v>0</v>
      </c>
      <c r="N325" s="59">
        <v>0</v>
      </c>
      <c r="O325" s="59">
        <v>0</v>
      </c>
      <c r="P325" s="59">
        <v>0</v>
      </c>
      <c r="Q325" s="59">
        <v>0</v>
      </c>
      <c r="R325" s="59">
        <v>0</v>
      </c>
      <c r="S325" s="59">
        <v>0</v>
      </c>
      <c r="T325" s="59">
        <v>0</v>
      </c>
      <c r="U325" s="59">
        <v>0</v>
      </c>
      <c r="V325" s="59">
        <v>0</v>
      </c>
      <c r="W325" s="59">
        <v>0</v>
      </c>
      <c r="X325" s="59">
        <v>0</v>
      </c>
      <c r="Y325" s="59">
        <v>0</v>
      </c>
      <c r="Z325" s="59">
        <v>0</v>
      </c>
      <c r="AA325" s="59">
        <v>0</v>
      </c>
      <c r="AB325" s="59">
        <v>0</v>
      </c>
    </row>
    <row r="326" spans="2:28" ht="89.25" hidden="1" x14ac:dyDescent="0.25">
      <c r="B326" s="53">
        <v>312</v>
      </c>
      <c r="C326" s="54" t="s">
        <v>724</v>
      </c>
      <c r="D326" s="63" t="s">
        <v>725</v>
      </c>
      <c r="E326" s="54" t="s">
        <v>11</v>
      </c>
      <c r="F326" s="40">
        <v>0</v>
      </c>
      <c r="G326" s="56">
        <v>0</v>
      </c>
      <c r="H326" s="57"/>
      <c r="I326" s="56">
        <v>0</v>
      </c>
      <c r="J326" s="64">
        <v>0</v>
      </c>
      <c r="L326" s="59">
        <v>0</v>
      </c>
      <c r="M326" s="59">
        <v>0</v>
      </c>
      <c r="N326" s="59">
        <v>0</v>
      </c>
      <c r="O326" s="59">
        <v>0</v>
      </c>
      <c r="P326" s="59">
        <v>0</v>
      </c>
      <c r="Q326" s="59">
        <v>0</v>
      </c>
      <c r="R326" s="59">
        <v>0</v>
      </c>
      <c r="S326" s="59">
        <v>0</v>
      </c>
      <c r="T326" s="59">
        <v>0</v>
      </c>
      <c r="U326" s="59">
        <v>0</v>
      </c>
      <c r="V326" s="59">
        <v>0</v>
      </c>
      <c r="W326" s="59">
        <v>0</v>
      </c>
      <c r="X326" s="59">
        <v>0</v>
      </c>
      <c r="Y326" s="59">
        <v>0</v>
      </c>
      <c r="Z326" s="59">
        <v>0</v>
      </c>
      <c r="AA326" s="59">
        <v>0</v>
      </c>
      <c r="AB326" s="59">
        <v>0</v>
      </c>
    </row>
    <row r="327" spans="2:28" ht="76.5" hidden="1" x14ac:dyDescent="0.25">
      <c r="B327" s="53">
        <v>313</v>
      </c>
      <c r="C327" s="54" t="s">
        <v>726</v>
      </c>
      <c r="D327" s="63" t="s">
        <v>727</v>
      </c>
      <c r="E327" s="54" t="s">
        <v>11</v>
      </c>
      <c r="F327" s="40">
        <v>0</v>
      </c>
      <c r="G327" s="56">
        <v>0</v>
      </c>
      <c r="H327" s="57"/>
      <c r="I327" s="56">
        <v>0</v>
      </c>
      <c r="J327" s="64">
        <v>0</v>
      </c>
      <c r="L327" s="59">
        <v>0</v>
      </c>
      <c r="M327" s="59">
        <v>0</v>
      </c>
      <c r="N327" s="59">
        <v>0</v>
      </c>
      <c r="O327" s="59">
        <v>0</v>
      </c>
      <c r="P327" s="59">
        <v>0</v>
      </c>
      <c r="Q327" s="59">
        <v>0</v>
      </c>
      <c r="R327" s="59">
        <v>0</v>
      </c>
      <c r="S327" s="59">
        <v>0</v>
      </c>
      <c r="T327" s="59">
        <v>0</v>
      </c>
      <c r="U327" s="59">
        <v>0</v>
      </c>
      <c r="V327" s="59">
        <v>0</v>
      </c>
      <c r="W327" s="59">
        <v>0</v>
      </c>
      <c r="X327" s="59">
        <v>0</v>
      </c>
      <c r="Y327" s="59">
        <v>0</v>
      </c>
      <c r="Z327" s="59">
        <v>0</v>
      </c>
      <c r="AA327" s="59">
        <v>0</v>
      </c>
      <c r="AB327" s="59">
        <v>0</v>
      </c>
    </row>
    <row r="328" spans="2:28" ht="76.5" hidden="1" x14ac:dyDescent="0.25">
      <c r="B328" s="53">
        <v>314</v>
      </c>
      <c r="C328" s="54" t="s">
        <v>728</v>
      </c>
      <c r="D328" s="63" t="s">
        <v>729</v>
      </c>
      <c r="E328" s="54" t="s">
        <v>11</v>
      </c>
      <c r="F328" s="40">
        <v>0</v>
      </c>
      <c r="G328" s="56">
        <v>0</v>
      </c>
      <c r="H328" s="57"/>
      <c r="I328" s="56">
        <v>0</v>
      </c>
      <c r="J328" s="64">
        <v>0</v>
      </c>
      <c r="L328" s="59">
        <v>0</v>
      </c>
      <c r="M328" s="59">
        <v>0</v>
      </c>
      <c r="N328" s="59">
        <v>0</v>
      </c>
      <c r="O328" s="59">
        <v>0</v>
      </c>
      <c r="P328" s="59">
        <v>0</v>
      </c>
      <c r="Q328" s="59">
        <v>0</v>
      </c>
      <c r="R328" s="59">
        <v>0</v>
      </c>
      <c r="S328" s="59">
        <v>0</v>
      </c>
      <c r="T328" s="59">
        <v>0</v>
      </c>
      <c r="U328" s="59">
        <v>0</v>
      </c>
      <c r="V328" s="59">
        <v>0</v>
      </c>
      <c r="W328" s="59">
        <v>0</v>
      </c>
      <c r="X328" s="59">
        <v>0</v>
      </c>
      <c r="Y328" s="59">
        <v>0</v>
      </c>
      <c r="Z328" s="59">
        <v>0</v>
      </c>
      <c r="AA328" s="59">
        <v>0</v>
      </c>
      <c r="AB328" s="59">
        <v>0</v>
      </c>
    </row>
    <row r="329" spans="2:28" ht="76.5" hidden="1" x14ac:dyDescent="0.25">
      <c r="B329" s="53">
        <v>315</v>
      </c>
      <c r="C329" s="54" t="s">
        <v>730</v>
      </c>
      <c r="D329" s="63" t="s">
        <v>731</v>
      </c>
      <c r="E329" s="54" t="s">
        <v>11</v>
      </c>
      <c r="F329" s="40">
        <v>0</v>
      </c>
      <c r="G329" s="56">
        <v>0</v>
      </c>
      <c r="H329" s="57"/>
      <c r="I329" s="56">
        <v>0</v>
      </c>
      <c r="J329" s="64">
        <v>0</v>
      </c>
      <c r="L329" s="59">
        <v>0</v>
      </c>
      <c r="M329" s="59">
        <v>0</v>
      </c>
      <c r="N329" s="59">
        <v>0</v>
      </c>
      <c r="O329" s="59">
        <v>0</v>
      </c>
      <c r="P329" s="59">
        <v>0</v>
      </c>
      <c r="Q329" s="59">
        <v>0</v>
      </c>
      <c r="R329" s="59">
        <v>0</v>
      </c>
      <c r="S329" s="59">
        <v>0</v>
      </c>
      <c r="T329" s="59">
        <v>0</v>
      </c>
      <c r="U329" s="59">
        <v>0</v>
      </c>
      <c r="V329" s="59">
        <v>0</v>
      </c>
      <c r="W329" s="59">
        <v>0</v>
      </c>
      <c r="X329" s="59">
        <v>0</v>
      </c>
      <c r="Y329" s="59">
        <v>0</v>
      </c>
      <c r="Z329" s="59">
        <v>0</v>
      </c>
      <c r="AA329" s="59">
        <v>0</v>
      </c>
      <c r="AB329" s="59">
        <v>0</v>
      </c>
    </row>
    <row r="330" spans="2:28" ht="76.5" hidden="1" x14ac:dyDescent="0.25">
      <c r="B330" s="53">
        <v>316</v>
      </c>
      <c r="C330" s="54" t="s">
        <v>732</v>
      </c>
      <c r="D330" s="63" t="s">
        <v>733</v>
      </c>
      <c r="E330" s="54" t="s">
        <v>11</v>
      </c>
      <c r="F330" s="40">
        <v>0</v>
      </c>
      <c r="G330" s="56">
        <v>0</v>
      </c>
      <c r="H330" s="57"/>
      <c r="I330" s="56">
        <v>0</v>
      </c>
      <c r="J330" s="64">
        <v>0</v>
      </c>
      <c r="L330" s="59">
        <v>0</v>
      </c>
      <c r="M330" s="59">
        <v>0</v>
      </c>
      <c r="N330" s="59">
        <v>0</v>
      </c>
      <c r="O330" s="59">
        <v>0</v>
      </c>
      <c r="P330" s="59">
        <v>0</v>
      </c>
      <c r="Q330" s="59">
        <v>0</v>
      </c>
      <c r="R330" s="59">
        <v>0</v>
      </c>
      <c r="S330" s="59">
        <v>0</v>
      </c>
      <c r="T330" s="59">
        <v>0</v>
      </c>
      <c r="U330" s="59">
        <v>0</v>
      </c>
      <c r="V330" s="59">
        <v>0</v>
      </c>
      <c r="W330" s="59">
        <v>0</v>
      </c>
      <c r="X330" s="59">
        <v>0</v>
      </c>
      <c r="Y330" s="59">
        <v>0</v>
      </c>
      <c r="Z330" s="59">
        <v>0</v>
      </c>
      <c r="AA330" s="59">
        <v>0</v>
      </c>
      <c r="AB330" s="59">
        <v>0</v>
      </c>
    </row>
    <row r="331" spans="2:28" ht="76.5" hidden="1" x14ac:dyDescent="0.25">
      <c r="B331" s="53">
        <v>317</v>
      </c>
      <c r="C331" s="54" t="s">
        <v>734</v>
      </c>
      <c r="D331" s="63" t="s">
        <v>735</v>
      </c>
      <c r="E331" s="54" t="s">
        <v>11</v>
      </c>
      <c r="F331" s="40">
        <v>0</v>
      </c>
      <c r="G331" s="56">
        <v>0</v>
      </c>
      <c r="H331" s="57"/>
      <c r="I331" s="56">
        <v>0</v>
      </c>
      <c r="J331" s="64">
        <v>0</v>
      </c>
      <c r="L331" s="59">
        <v>0</v>
      </c>
      <c r="M331" s="59">
        <v>0</v>
      </c>
      <c r="N331" s="59">
        <v>0</v>
      </c>
      <c r="O331" s="59">
        <v>0</v>
      </c>
      <c r="P331" s="59">
        <v>0</v>
      </c>
      <c r="Q331" s="59">
        <v>0</v>
      </c>
      <c r="R331" s="59">
        <v>0</v>
      </c>
      <c r="S331" s="59">
        <v>0</v>
      </c>
      <c r="T331" s="59">
        <v>0</v>
      </c>
      <c r="U331" s="59">
        <v>0</v>
      </c>
      <c r="V331" s="59">
        <v>0</v>
      </c>
      <c r="W331" s="59">
        <v>0</v>
      </c>
      <c r="X331" s="59">
        <v>0</v>
      </c>
      <c r="Y331" s="59">
        <v>0</v>
      </c>
      <c r="Z331" s="59">
        <v>0</v>
      </c>
      <c r="AA331" s="59">
        <v>0</v>
      </c>
      <c r="AB331" s="59">
        <v>0</v>
      </c>
    </row>
    <row r="332" spans="2:28" ht="76.5" hidden="1" x14ac:dyDescent="0.25">
      <c r="B332" s="53">
        <v>318</v>
      </c>
      <c r="C332" s="54" t="s">
        <v>736</v>
      </c>
      <c r="D332" s="63" t="s">
        <v>737</v>
      </c>
      <c r="E332" s="54" t="s">
        <v>11</v>
      </c>
      <c r="F332" s="40">
        <v>0</v>
      </c>
      <c r="G332" s="56">
        <v>0</v>
      </c>
      <c r="H332" s="57"/>
      <c r="I332" s="56">
        <v>0</v>
      </c>
      <c r="J332" s="64">
        <v>0</v>
      </c>
      <c r="L332" s="59">
        <v>0</v>
      </c>
      <c r="M332" s="59">
        <v>0</v>
      </c>
      <c r="N332" s="59">
        <v>0</v>
      </c>
      <c r="O332" s="59">
        <v>0</v>
      </c>
      <c r="P332" s="59">
        <v>0</v>
      </c>
      <c r="Q332" s="59">
        <v>0</v>
      </c>
      <c r="R332" s="59">
        <v>0</v>
      </c>
      <c r="S332" s="59">
        <v>0</v>
      </c>
      <c r="T332" s="59">
        <v>0</v>
      </c>
      <c r="U332" s="59">
        <v>0</v>
      </c>
      <c r="V332" s="59">
        <v>0</v>
      </c>
      <c r="W332" s="59">
        <v>0</v>
      </c>
      <c r="X332" s="59">
        <v>0</v>
      </c>
      <c r="Y332" s="59">
        <v>0</v>
      </c>
      <c r="Z332" s="59">
        <v>0</v>
      </c>
      <c r="AA332" s="59">
        <v>0</v>
      </c>
      <c r="AB332" s="59">
        <v>0</v>
      </c>
    </row>
    <row r="333" spans="2:28" ht="76.5" hidden="1" x14ac:dyDescent="0.25">
      <c r="B333" s="53">
        <v>319</v>
      </c>
      <c r="C333" s="54" t="s">
        <v>738</v>
      </c>
      <c r="D333" s="63" t="s">
        <v>739</v>
      </c>
      <c r="E333" s="54" t="s">
        <v>11</v>
      </c>
      <c r="F333" s="40">
        <v>0</v>
      </c>
      <c r="G333" s="56">
        <v>0</v>
      </c>
      <c r="H333" s="57"/>
      <c r="I333" s="56">
        <v>0</v>
      </c>
      <c r="J333" s="64">
        <v>0</v>
      </c>
      <c r="L333" s="59">
        <v>0</v>
      </c>
      <c r="M333" s="59">
        <v>0</v>
      </c>
      <c r="N333" s="59">
        <v>0</v>
      </c>
      <c r="O333" s="59">
        <v>0</v>
      </c>
      <c r="P333" s="59">
        <v>0</v>
      </c>
      <c r="Q333" s="59">
        <v>0</v>
      </c>
      <c r="R333" s="59">
        <v>0</v>
      </c>
      <c r="S333" s="59">
        <v>0</v>
      </c>
      <c r="T333" s="59">
        <v>0</v>
      </c>
      <c r="U333" s="59">
        <v>0</v>
      </c>
      <c r="V333" s="59">
        <v>0</v>
      </c>
      <c r="W333" s="59">
        <v>0</v>
      </c>
      <c r="X333" s="59">
        <v>0</v>
      </c>
      <c r="Y333" s="59">
        <v>0</v>
      </c>
      <c r="Z333" s="59">
        <v>0</v>
      </c>
      <c r="AA333" s="59">
        <v>0</v>
      </c>
      <c r="AB333" s="59">
        <v>0</v>
      </c>
    </row>
    <row r="334" spans="2:28" ht="76.5" hidden="1" x14ac:dyDescent="0.25">
      <c r="B334" s="53">
        <v>320</v>
      </c>
      <c r="C334" s="54" t="s">
        <v>740</v>
      </c>
      <c r="D334" s="63" t="s">
        <v>741</v>
      </c>
      <c r="E334" s="54" t="s">
        <v>11</v>
      </c>
      <c r="F334" s="40">
        <v>0</v>
      </c>
      <c r="G334" s="56">
        <v>0</v>
      </c>
      <c r="H334" s="57"/>
      <c r="I334" s="56">
        <v>0</v>
      </c>
      <c r="J334" s="64">
        <v>0</v>
      </c>
      <c r="L334" s="59">
        <v>0</v>
      </c>
      <c r="M334" s="59">
        <v>0</v>
      </c>
      <c r="N334" s="59">
        <v>0</v>
      </c>
      <c r="O334" s="59">
        <v>0</v>
      </c>
      <c r="P334" s="59">
        <v>0</v>
      </c>
      <c r="Q334" s="59">
        <v>0</v>
      </c>
      <c r="R334" s="59">
        <v>0</v>
      </c>
      <c r="S334" s="59">
        <v>0</v>
      </c>
      <c r="T334" s="59">
        <v>0</v>
      </c>
      <c r="U334" s="59">
        <v>0</v>
      </c>
      <c r="V334" s="59">
        <v>0</v>
      </c>
      <c r="W334" s="59">
        <v>0</v>
      </c>
      <c r="X334" s="59">
        <v>0</v>
      </c>
      <c r="Y334" s="59">
        <v>0</v>
      </c>
      <c r="Z334" s="59">
        <v>0</v>
      </c>
      <c r="AA334" s="59">
        <v>0</v>
      </c>
      <c r="AB334" s="59">
        <v>0</v>
      </c>
    </row>
    <row r="335" spans="2:28" ht="63.75" hidden="1" x14ac:dyDescent="0.25">
      <c r="B335" s="53">
        <v>321</v>
      </c>
      <c r="C335" s="54" t="s">
        <v>742</v>
      </c>
      <c r="D335" s="63" t="s">
        <v>743</v>
      </c>
      <c r="E335" s="54" t="s">
        <v>11</v>
      </c>
      <c r="F335" s="40">
        <v>0</v>
      </c>
      <c r="G335" s="56">
        <v>0</v>
      </c>
      <c r="H335" s="57"/>
      <c r="I335" s="56">
        <v>0</v>
      </c>
      <c r="J335" s="64">
        <v>0</v>
      </c>
      <c r="L335" s="59">
        <v>0</v>
      </c>
      <c r="M335" s="59">
        <v>0</v>
      </c>
      <c r="N335" s="59">
        <v>0</v>
      </c>
      <c r="O335" s="59">
        <v>0</v>
      </c>
      <c r="P335" s="59">
        <v>0</v>
      </c>
      <c r="Q335" s="59">
        <v>0</v>
      </c>
      <c r="R335" s="59">
        <v>0</v>
      </c>
      <c r="S335" s="59">
        <v>0</v>
      </c>
      <c r="T335" s="59">
        <v>0</v>
      </c>
      <c r="U335" s="59">
        <v>0</v>
      </c>
      <c r="V335" s="59">
        <v>0</v>
      </c>
      <c r="W335" s="59">
        <v>0</v>
      </c>
      <c r="X335" s="59">
        <v>0</v>
      </c>
      <c r="Y335" s="59">
        <v>0</v>
      </c>
      <c r="Z335" s="59">
        <v>0</v>
      </c>
      <c r="AA335" s="59">
        <v>0</v>
      </c>
      <c r="AB335" s="59">
        <v>0</v>
      </c>
    </row>
    <row r="336" spans="2:28" ht="63.75" hidden="1" x14ac:dyDescent="0.25">
      <c r="B336" s="53">
        <v>322</v>
      </c>
      <c r="C336" s="54" t="s">
        <v>744</v>
      </c>
      <c r="D336" s="63" t="s">
        <v>745</v>
      </c>
      <c r="E336" s="54" t="s">
        <v>11</v>
      </c>
      <c r="F336" s="40">
        <v>0</v>
      </c>
      <c r="G336" s="56">
        <v>0</v>
      </c>
      <c r="H336" s="57"/>
      <c r="I336" s="56">
        <v>0</v>
      </c>
      <c r="J336" s="64">
        <v>0</v>
      </c>
      <c r="L336" s="59">
        <v>0</v>
      </c>
      <c r="M336" s="59">
        <v>0</v>
      </c>
      <c r="N336" s="59">
        <v>0</v>
      </c>
      <c r="O336" s="59">
        <v>0</v>
      </c>
      <c r="P336" s="59">
        <v>0</v>
      </c>
      <c r="Q336" s="59">
        <v>0</v>
      </c>
      <c r="R336" s="59">
        <v>0</v>
      </c>
      <c r="S336" s="59">
        <v>0</v>
      </c>
      <c r="T336" s="59">
        <v>0</v>
      </c>
      <c r="U336" s="59">
        <v>0</v>
      </c>
      <c r="V336" s="59">
        <v>0</v>
      </c>
      <c r="W336" s="59">
        <v>0</v>
      </c>
      <c r="X336" s="59">
        <v>0</v>
      </c>
      <c r="Y336" s="59">
        <v>0</v>
      </c>
      <c r="Z336" s="59">
        <v>0</v>
      </c>
      <c r="AA336" s="59">
        <v>0</v>
      </c>
      <c r="AB336" s="59">
        <v>0</v>
      </c>
    </row>
    <row r="337" spans="2:28" ht="63.75" hidden="1" x14ac:dyDescent="0.25">
      <c r="B337" s="53">
        <v>323</v>
      </c>
      <c r="C337" s="54" t="s">
        <v>746</v>
      </c>
      <c r="D337" s="63" t="s">
        <v>747</v>
      </c>
      <c r="E337" s="54" t="s">
        <v>11</v>
      </c>
      <c r="F337" s="40">
        <v>0</v>
      </c>
      <c r="G337" s="56">
        <v>0</v>
      </c>
      <c r="H337" s="57"/>
      <c r="I337" s="56">
        <v>0</v>
      </c>
      <c r="J337" s="64">
        <v>0</v>
      </c>
      <c r="L337" s="59">
        <v>0</v>
      </c>
      <c r="M337" s="59">
        <v>0</v>
      </c>
      <c r="N337" s="59">
        <v>0</v>
      </c>
      <c r="O337" s="59">
        <v>0</v>
      </c>
      <c r="P337" s="59">
        <v>0</v>
      </c>
      <c r="Q337" s="59">
        <v>0</v>
      </c>
      <c r="R337" s="59">
        <v>0</v>
      </c>
      <c r="S337" s="59">
        <v>0</v>
      </c>
      <c r="T337" s="59">
        <v>0</v>
      </c>
      <c r="U337" s="59">
        <v>0</v>
      </c>
      <c r="V337" s="59">
        <v>0</v>
      </c>
      <c r="W337" s="59">
        <v>0</v>
      </c>
      <c r="X337" s="59">
        <v>0</v>
      </c>
      <c r="Y337" s="59">
        <v>0</v>
      </c>
      <c r="Z337" s="59">
        <v>0</v>
      </c>
      <c r="AA337" s="59">
        <v>0</v>
      </c>
      <c r="AB337" s="59">
        <v>0</v>
      </c>
    </row>
    <row r="338" spans="2:28" ht="63.75" hidden="1" x14ac:dyDescent="0.25">
      <c r="B338" s="53">
        <v>324</v>
      </c>
      <c r="C338" s="54" t="s">
        <v>748</v>
      </c>
      <c r="D338" s="63" t="s">
        <v>749</v>
      </c>
      <c r="E338" s="54" t="s">
        <v>11</v>
      </c>
      <c r="F338" s="40">
        <v>0</v>
      </c>
      <c r="G338" s="56">
        <v>0</v>
      </c>
      <c r="H338" s="57"/>
      <c r="I338" s="56">
        <v>0</v>
      </c>
      <c r="J338" s="64">
        <v>0</v>
      </c>
      <c r="L338" s="59">
        <v>0</v>
      </c>
      <c r="M338" s="59">
        <v>0</v>
      </c>
      <c r="N338" s="59">
        <v>0</v>
      </c>
      <c r="O338" s="59">
        <v>0</v>
      </c>
      <c r="P338" s="59">
        <v>0</v>
      </c>
      <c r="Q338" s="59">
        <v>0</v>
      </c>
      <c r="R338" s="59">
        <v>0</v>
      </c>
      <c r="S338" s="59">
        <v>0</v>
      </c>
      <c r="T338" s="59">
        <v>0</v>
      </c>
      <c r="U338" s="59">
        <v>0</v>
      </c>
      <c r="V338" s="59">
        <v>0</v>
      </c>
      <c r="W338" s="59">
        <v>0</v>
      </c>
      <c r="X338" s="59">
        <v>0</v>
      </c>
      <c r="Y338" s="59">
        <v>0</v>
      </c>
      <c r="Z338" s="59">
        <v>0</v>
      </c>
      <c r="AA338" s="59">
        <v>0</v>
      </c>
      <c r="AB338" s="59">
        <v>0</v>
      </c>
    </row>
    <row r="339" spans="2:28" ht="63.75" hidden="1" x14ac:dyDescent="0.25">
      <c r="B339" s="53">
        <v>325</v>
      </c>
      <c r="C339" s="54" t="s">
        <v>750</v>
      </c>
      <c r="D339" s="63" t="s">
        <v>751</v>
      </c>
      <c r="E339" s="54" t="s">
        <v>11</v>
      </c>
      <c r="F339" s="40">
        <v>0</v>
      </c>
      <c r="G339" s="56">
        <v>0</v>
      </c>
      <c r="H339" s="57"/>
      <c r="I339" s="56">
        <v>0</v>
      </c>
      <c r="J339" s="64">
        <v>0</v>
      </c>
      <c r="L339" s="59">
        <v>0</v>
      </c>
      <c r="M339" s="59">
        <v>0</v>
      </c>
      <c r="N339" s="59">
        <v>0</v>
      </c>
      <c r="O339" s="59">
        <v>0</v>
      </c>
      <c r="P339" s="59">
        <v>0</v>
      </c>
      <c r="Q339" s="59">
        <v>0</v>
      </c>
      <c r="R339" s="59">
        <v>0</v>
      </c>
      <c r="S339" s="59">
        <v>0</v>
      </c>
      <c r="T339" s="59">
        <v>0</v>
      </c>
      <c r="U339" s="59">
        <v>0</v>
      </c>
      <c r="V339" s="59">
        <v>0</v>
      </c>
      <c r="W339" s="59">
        <v>0</v>
      </c>
      <c r="X339" s="59">
        <v>0</v>
      </c>
      <c r="Y339" s="59">
        <v>0</v>
      </c>
      <c r="Z339" s="59">
        <v>0</v>
      </c>
      <c r="AA339" s="59">
        <v>0</v>
      </c>
      <c r="AB339" s="59">
        <v>0</v>
      </c>
    </row>
    <row r="340" spans="2:28" ht="63.75" hidden="1" x14ac:dyDescent="0.25">
      <c r="B340" s="53">
        <v>326</v>
      </c>
      <c r="C340" s="54" t="s">
        <v>752</v>
      </c>
      <c r="D340" s="63" t="s">
        <v>753</v>
      </c>
      <c r="E340" s="54" t="s">
        <v>11</v>
      </c>
      <c r="F340" s="40">
        <v>0</v>
      </c>
      <c r="G340" s="56">
        <v>0</v>
      </c>
      <c r="H340" s="57"/>
      <c r="I340" s="56">
        <v>0</v>
      </c>
      <c r="J340" s="64">
        <v>0</v>
      </c>
      <c r="L340" s="59">
        <v>0</v>
      </c>
      <c r="M340" s="59">
        <v>0</v>
      </c>
      <c r="N340" s="59">
        <v>0</v>
      </c>
      <c r="O340" s="59">
        <v>0</v>
      </c>
      <c r="P340" s="59">
        <v>0</v>
      </c>
      <c r="Q340" s="59">
        <v>0</v>
      </c>
      <c r="R340" s="59">
        <v>0</v>
      </c>
      <c r="S340" s="59">
        <v>0</v>
      </c>
      <c r="T340" s="59">
        <v>0</v>
      </c>
      <c r="U340" s="59">
        <v>0</v>
      </c>
      <c r="V340" s="59">
        <v>0</v>
      </c>
      <c r="W340" s="59">
        <v>0</v>
      </c>
      <c r="X340" s="59">
        <v>0</v>
      </c>
      <c r="Y340" s="59">
        <v>0</v>
      </c>
      <c r="Z340" s="59">
        <v>0</v>
      </c>
      <c r="AA340" s="59">
        <v>0</v>
      </c>
      <c r="AB340" s="59">
        <v>0</v>
      </c>
    </row>
    <row r="341" spans="2:28" ht="63.75" hidden="1" x14ac:dyDescent="0.25">
      <c r="B341" s="53">
        <v>327</v>
      </c>
      <c r="C341" s="54" t="s">
        <v>754</v>
      </c>
      <c r="D341" s="63" t="s">
        <v>755</v>
      </c>
      <c r="E341" s="54" t="s">
        <v>11</v>
      </c>
      <c r="F341" s="40">
        <v>0</v>
      </c>
      <c r="G341" s="56">
        <v>0</v>
      </c>
      <c r="H341" s="57"/>
      <c r="I341" s="56">
        <v>0</v>
      </c>
      <c r="J341" s="64">
        <v>0</v>
      </c>
      <c r="L341" s="59">
        <v>0</v>
      </c>
      <c r="M341" s="59">
        <v>0</v>
      </c>
      <c r="N341" s="59">
        <v>0</v>
      </c>
      <c r="O341" s="59">
        <v>0</v>
      </c>
      <c r="P341" s="59">
        <v>0</v>
      </c>
      <c r="Q341" s="59">
        <v>0</v>
      </c>
      <c r="R341" s="59">
        <v>0</v>
      </c>
      <c r="S341" s="59">
        <v>0</v>
      </c>
      <c r="T341" s="59">
        <v>0</v>
      </c>
      <c r="U341" s="59">
        <v>0</v>
      </c>
      <c r="V341" s="59">
        <v>0</v>
      </c>
      <c r="W341" s="59">
        <v>0</v>
      </c>
      <c r="X341" s="59">
        <v>0</v>
      </c>
      <c r="Y341" s="59">
        <v>0</v>
      </c>
      <c r="Z341" s="59">
        <v>0</v>
      </c>
      <c r="AA341" s="59">
        <v>0</v>
      </c>
      <c r="AB341" s="59">
        <v>0</v>
      </c>
    </row>
    <row r="342" spans="2:28" ht="63.75" hidden="1" x14ac:dyDescent="0.25">
      <c r="B342" s="53">
        <v>328</v>
      </c>
      <c r="C342" s="54" t="s">
        <v>756</v>
      </c>
      <c r="D342" s="63" t="s">
        <v>757</v>
      </c>
      <c r="E342" s="54" t="s">
        <v>11</v>
      </c>
      <c r="F342" s="40">
        <v>0</v>
      </c>
      <c r="G342" s="56">
        <v>0</v>
      </c>
      <c r="H342" s="57"/>
      <c r="I342" s="56">
        <v>0</v>
      </c>
      <c r="J342" s="64">
        <v>0</v>
      </c>
      <c r="L342" s="59">
        <v>0</v>
      </c>
      <c r="M342" s="59">
        <v>0</v>
      </c>
      <c r="N342" s="59">
        <v>0</v>
      </c>
      <c r="O342" s="59">
        <v>0</v>
      </c>
      <c r="P342" s="59">
        <v>0</v>
      </c>
      <c r="Q342" s="59">
        <v>0</v>
      </c>
      <c r="R342" s="59">
        <v>0</v>
      </c>
      <c r="S342" s="59">
        <v>0</v>
      </c>
      <c r="T342" s="59">
        <v>0</v>
      </c>
      <c r="U342" s="59">
        <v>0</v>
      </c>
      <c r="V342" s="59">
        <v>0</v>
      </c>
      <c r="W342" s="59">
        <v>0</v>
      </c>
      <c r="X342" s="59">
        <v>0</v>
      </c>
      <c r="Y342" s="59">
        <v>0</v>
      </c>
      <c r="Z342" s="59">
        <v>0</v>
      </c>
      <c r="AA342" s="59">
        <v>0</v>
      </c>
      <c r="AB342" s="59">
        <v>0</v>
      </c>
    </row>
    <row r="343" spans="2:28" ht="63.75" hidden="1" x14ac:dyDescent="0.25">
      <c r="B343" s="53">
        <v>329</v>
      </c>
      <c r="C343" s="54" t="s">
        <v>758</v>
      </c>
      <c r="D343" s="63" t="s">
        <v>759</v>
      </c>
      <c r="E343" s="54" t="s">
        <v>11</v>
      </c>
      <c r="F343" s="40">
        <v>0</v>
      </c>
      <c r="G343" s="56">
        <v>0</v>
      </c>
      <c r="H343" s="57"/>
      <c r="I343" s="56">
        <v>0</v>
      </c>
      <c r="J343" s="64">
        <v>0</v>
      </c>
      <c r="L343" s="59">
        <v>0</v>
      </c>
      <c r="M343" s="59">
        <v>0</v>
      </c>
      <c r="N343" s="59">
        <v>0</v>
      </c>
      <c r="O343" s="59">
        <v>0</v>
      </c>
      <c r="P343" s="59">
        <v>0</v>
      </c>
      <c r="Q343" s="59">
        <v>0</v>
      </c>
      <c r="R343" s="59">
        <v>0</v>
      </c>
      <c r="S343" s="59">
        <v>0</v>
      </c>
      <c r="T343" s="59">
        <v>0</v>
      </c>
      <c r="U343" s="59">
        <v>0</v>
      </c>
      <c r="V343" s="59">
        <v>0</v>
      </c>
      <c r="W343" s="59">
        <v>0</v>
      </c>
      <c r="X343" s="59">
        <v>0</v>
      </c>
      <c r="Y343" s="59">
        <v>0</v>
      </c>
      <c r="Z343" s="59">
        <v>0</v>
      </c>
      <c r="AA343" s="59">
        <v>0</v>
      </c>
      <c r="AB343" s="59">
        <v>0</v>
      </c>
    </row>
    <row r="344" spans="2:28" ht="63.75" hidden="1" x14ac:dyDescent="0.25">
      <c r="B344" s="53">
        <v>330</v>
      </c>
      <c r="C344" s="54" t="s">
        <v>760</v>
      </c>
      <c r="D344" s="63" t="s">
        <v>761</v>
      </c>
      <c r="E344" s="54" t="s">
        <v>11</v>
      </c>
      <c r="F344" s="40">
        <v>0</v>
      </c>
      <c r="G344" s="56">
        <v>0</v>
      </c>
      <c r="H344" s="57"/>
      <c r="I344" s="56">
        <v>0</v>
      </c>
      <c r="J344" s="64">
        <v>0</v>
      </c>
      <c r="L344" s="59">
        <v>0</v>
      </c>
      <c r="M344" s="59">
        <v>0</v>
      </c>
      <c r="N344" s="59">
        <v>0</v>
      </c>
      <c r="O344" s="59">
        <v>0</v>
      </c>
      <c r="P344" s="59">
        <v>0</v>
      </c>
      <c r="Q344" s="59">
        <v>0</v>
      </c>
      <c r="R344" s="59">
        <v>0</v>
      </c>
      <c r="S344" s="59">
        <v>0</v>
      </c>
      <c r="T344" s="59">
        <v>0</v>
      </c>
      <c r="U344" s="59">
        <v>0</v>
      </c>
      <c r="V344" s="59">
        <v>0</v>
      </c>
      <c r="W344" s="59">
        <v>0</v>
      </c>
      <c r="X344" s="59">
        <v>0</v>
      </c>
      <c r="Y344" s="59">
        <v>0</v>
      </c>
      <c r="Z344" s="59">
        <v>0</v>
      </c>
      <c r="AA344" s="59">
        <v>0</v>
      </c>
      <c r="AB344" s="59">
        <v>0</v>
      </c>
    </row>
    <row r="345" spans="2:28" ht="63.75" hidden="1" x14ac:dyDescent="0.25">
      <c r="B345" s="53">
        <v>331</v>
      </c>
      <c r="C345" s="54" t="s">
        <v>762</v>
      </c>
      <c r="D345" s="63" t="s">
        <v>763</v>
      </c>
      <c r="E345" s="54" t="s">
        <v>11</v>
      </c>
      <c r="F345" s="40">
        <v>0</v>
      </c>
      <c r="G345" s="56">
        <v>0</v>
      </c>
      <c r="H345" s="57"/>
      <c r="I345" s="56">
        <v>0</v>
      </c>
      <c r="J345" s="64">
        <v>0</v>
      </c>
      <c r="L345" s="59">
        <v>0</v>
      </c>
      <c r="M345" s="59">
        <v>0</v>
      </c>
      <c r="N345" s="59">
        <v>0</v>
      </c>
      <c r="O345" s="59">
        <v>0</v>
      </c>
      <c r="P345" s="59">
        <v>0</v>
      </c>
      <c r="Q345" s="59">
        <v>0</v>
      </c>
      <c r="R345" s="59">
        <v>0</v>
      </c>
      <c r="S345" s="59">
        <v>0</v>
      </c>
      <c r="T345" s="59">
        <v>0</v>
      </c>
      <c r="U345" s="59">
        <v>0</v>
      </c>
      <c r="V345" s="59">
        <v>0</v>
      </c>
      <c r="W345" s="59">
        <v>0</v>
      </c>
      <c r="X345" s="59">
        <v>0</v>
      </c>
      <c r="Y345" s="59">
        <v>0</v>
      </c>
      <c r="Z345" s="59">
        <v>0</v>
      </c>
      <c r="AA345" s="59">
        <v>0</v>
      </c>
      <c r="AB345" s="59">
        <v>0</v>
      </c>
    </row>
    <row r="346" spans="2:28" ht="63.75" hidden="1" x14ac:dyDescent="0.25">
      <c r="B346" s="53">
        <v>332</v>
      </c>
      <c r="C346" s="54" t="s">
        <v>764</v>
      </c>
      <c r="D346" s="63" t="s">
        <v>765</v>
      </c>
      <c r="E346" s="54" t="s">
        <v>11</v>
      </c>
      <c r="F346" s="40">
        <v>0</v>
      </c>
      <c r="G346" s="56">
        <v>0</v>
      </c>
      <c r="H346" s="57"/>
      <c r="I346" s="56">
        <v>0</v>
      </c>
      <c r="J346" s="64">
        <v>0</v>
      </c>
      <c r="L346" s="59">
        <v>0</v>
      </c>
      <c r="M346" s="59">
        <v>0</v>
      </c>
      <c r="N346" s="59">
        <v>0</v>
      </c>
      <c r="O346" s="59">
        <v>0</v>
      </c>
      <c r="P346" s="59">
        <v>0</v>
      </c>
      <c r="Q346" s="59">
        <v>0</v>
      </c>
      <c r="R346" s="59">
        <v>0</v>
      </c>
      <c r="S346" s="59">
        <v>0</v>
      </c>
      <c r="T346" s="59">
        <v>0</v>
      </c>
      <c r="U346" s="59">
        <v>0</v>
      </c>
      <c r="V346" s="59">
        <v>0</v>
      </c>
      <c r="W346" s="59">
        <v>0</v>
      </c>
      <c r="X346" s="59">
        <v>0</v>
      </c>
      <c r="Y346" s="59">
        <v>0</v>
      </c>
      <c r="Z346" s="59">
        <v>0</v>
      </c>
      <c r="AA346" s="59">
        <v>0</v>
      </c>
      <c r="AB346" s="59">
        <v>0</v>
      </c>
    </row>
    <row r="347" spans="2:28" ht="63.75" hidden="1" x14ac:dyDescent="0.25">
      <c r="B347" s="53">
        <v>333</v>
      </c>
      <c r="C347" s="54" t="s">
        <v>766</v>
      </c>
      <c r="D347" s="63" t="s">
        <v>767</v>
      </c>
      <c r="E347" s="54" t="s">
        <v>11</v>
      </c>
      <c r="F347" s="40">
        <v>0</v>
      </c>
      <c r="G347" s="56">
        <v>0</v>
      </c>
      <c r="H347" s="57"/>
      <c r="I347" s="56">
        <v>0</v>
      </c>
      <c r="J347" s="64">
        <v>0</v>
      </c>
      <c r="L347" s="59">
        <v>0</v>
      </c>
      <c r="M347" s="59">
        <v>0</v>
      </c>
      <c r="N347" s="59">
        <v>0</v>
      </c>
      <c r="O347" s="59">
        <v>0</v>
      </c>
      <c r="P347" s="59">
        <v>0</v>
      </c>
      <c r="Q347" s="59">
        <v>0</v>
      </c>
      <c r="R347" s="59">
        <v>0</v>
      </c>
      <c r="S347" s="59">
        <v>0</v>
      </c>
      <c r="T347" s="59">
        <v>0</v>
      </c>
      <c r="U347" s="59">
        <v>0</v>
      </c>
      <c r="V347" s="59">
        <v>0</v>
      </c>
      <c r="W347" s="59">
        <v>0</v>
      </c>
      <c r="X347" s="59">
        <v>0</v>
      </c>
      <c r="Y347" s="59">
        <v>0</v>
      </c>
      <c r="Z347" s="59">
        <v>0</v>
      </c>
      <c r="AA347" s="59">
        <v>0</v>
      </c>
      <c r="AB347" s="59">
        <v>0</v>
      </c>
    </row>
    <row r="348" spans="2:28" ht="63.75" hidden="1" x14ac:dyDescent="0.25">
      <c r="B348" s="53">
        <v>334</v>
      </c>
      <c r="C348" s="54" t="s">
        <v>768</v>
      </c>
      <c r="D348" s="63" t="s">
        <v>769</v>
      </c>
      <c r="E348" s="54" t="s">
        <v>11</v>
      </c>
      <c r="F348" s="40">
        <v>0</v>
      </c>
      <c r="G348" s="56">
        <v>0</v>
      </c>
      <c r="H348" s="57"/>
      <c r="I348" s="56">
        <v>0</v>
      </c>
      <c r="J348" s="64">
        <v>0</v>
      </c>
      <c r="L348" s="59">
        <v>0</v>
      </c>
      <c r="M348" s="59">
        <v>0</v>
      </c>
      <c r="N348" s="59">
        <v>0</v>
      </c>
      <c r="O348" s="59">
        <v>0</v>
      </c>
      <c r="P348" s="59">
        <v>0</v>
      </c>
      <c r="Q348" s="59">
        <v>0</v>
      </c>
      <c r="R348" s="59">
        <v>0</v>
      </c>
      <c r="S348" s="59">
        <v>0</v>
      </c>
      <c r="T348" s="59">
        <v>0</v>
      </c>
      <c r="U348" s="59">
        <v>0</v>
      </c>
      <c r="V348" s="59">
        <v>0</v>
      </c>
      <c r="W348" s="59">
        <v>0</v>
      </c>
      <c r="X348" s="59">
        <v>0</v>
      </c>
      <c r="Y348" s="59">
        <v>0</v>
      </c>
      <c r="Z348" s="59">
        <v>0</v>
      </c>
      <c r="AA348" s="59">
        <v>0</v>
      </c>
      <c r="AB348" s="59">
        <v>0</v>
      </c>
    </row>
    <row r="349" spans="2:28" ht="204" hidden="1" x14ac:dyDescent="0.25">
      <c r="B349" s="53">
        <v>335</v>
      </c>
      <c r="C349" s="54" t="s">
        <v>770</v>
      </c>
      <c r="D349" s="63" t="s">
        <v>771</v>
      </c>
      <c r="E349" s="54" t="s">
        <v>11</v>
      </c>
      <c r="F349" s="40">
        <v>0</v>
      </c>
      <c r="G349" s="56">
        <v>0</v>
      </c>
      <c r="H349" s="57"/>
      <c r="I349" s="56">
        <v>0</v>
      </c>
      <c r="J349" s="64">
        <v>0</v>
      </c>
      <c r="L349" s="59">
        <v>0</v>
      </c>
      <c r="M349" s="59">
        <v>0</v>
      </c>
      <c r="N349" s="59">
        <v>0</v>
      </c>
      <c r="O349" s="59">
        <v>0</v>
      </c>
      <c r="P349" s="59">
        <v>0</v>
      </c>
      <c r="Q349" s="59">
        <v>0</v>
      </c>
      <c r="R349" s="59">
        <v>0</v>
      </c>
      <c r="S349" s="59">
        <v>0</v>
      </c>
      <c r="T349" s="59">
        <v>0</v>
      </c>
      <c r="U349" s="59">
        <v>0</v>
      </c>
      <c r="V349" s="59">
        <v>0</v>
      </c>
      <c r="W349" s="59">
        <v>0</v>
      </c>
      <c r="X349" s="59">
        <v>0</v>
      </c>
      <c r="Y349" s="59">
        <v>0</v>
      </c>
      <c r="Z349" s="59">
        <v>0</v>
      </c>
      <c r="AA349" s="59">
        <v>0</v>
      </c>
      <c r="AB349" s="59">
        <v>0</v>
      </c>
    </row>
    <row r="350" spans="2:28" ht="204" hidden="1" x14ac:dyDescent="0.25">
      <c r="B350" s="53">
        <v>336</v>
      </c>
      <c r="C350" s="54" t="s">
        <v>772</v>
      </c>
      <c r="D350" s="63" t="s">
        <v>773</v>
      </c>
      <c r="E350" s="54" t="s">
        <v>11</v>
      </c>
      <c r="F350" s="40">
        <v>0</v>
      </c>
      <c r="G350" s="56">
        <v>0</v>
      </c>
      <c r="H350" s="57"/>
      <c r="I350" s="56">
        <v>0</v>
      </c>
      <c r="J350" s="64">
        <v>0</v>
      </c>
      <c r="L350" s="59">
        <v>0</v>
      </c>
      <c r="M350" s="59">
        <v>0</v>
      </c>
      <c r="N350" s="59">
        <v>0</v>
      </c>
      <c r="O350" s="59">
        <v>0</v>
      </c>
      <c r="P350" s="59">
        <v>0</v>
      </c>
      <c r="Q350" s="59">
        <v>0</v>
      </c>
      <c r="R350" s="59">
        <v>0</v>
      </c>
      <c r="S350" s="59">
        <v>0</v>
      </c>
      <c r="T350" s="59">
        <v>0</v>
      </c>
      <c r="U350" s="59">
        <v>0</v>
      </c>
      <c r="V350" s="59">
        <v>0</v>
      </c>
      <c r="W350" s="59">
        <v>0</v>
      </c>
      <c r="X350" s="59">
        <v>0</v>
      </c>
      <c r="Y350" s="59">
        <v>0</v>
      </c>
      <c r="Z350" s="59">
        <v>0</v>
      </c>
      <c r="AA350" s="59">
        <v>0</v>
      </c>
      <c r="AB350" s="59">
        <v>0</v>
      </c>
    </row>
    <row r="351" spans="2:28" ht="204" hidden="1" x14ac:dyDescent="0.25">
      <c r="B351" s="53">
        <v>337</v>
      </c>
      <c r="C351" s="54" t="s">
        <v>774</v>
      </c>
      <c r="D351" s="63" t="s">
        <v>775</v>
      </c>
      <c r="E351" s="54" t="s">
        <v>11</v>
      </c>
      <c r="F351" s="40">
        <v>0</v>
      </c>
      <c r="G351" s="56">
        <v>0</v>
      </c>
      <c r="H351" s="57"/>
      <c r="I351" s="56">
        <v>0</v>
      </c>
      <c r="J351" s="64">
        <v>0</v>
      </c>
      <c r="L351" s="59">
        <v>0</v>
      </c>
      <c r="M351" s="59">
        <v>0</v>
      </c>
      <c r="N351" s="59">
        <v>0</v>
      </c>
      <c r="O351" s="59">
        <v>0</v>
      </c>
      <c r="P351" s="59">
        <v>0</v>
      </c>
      <c r="Q351" s="59">
        <v>0</v>
      </c>
      <c r="R351" s="59">
        <v>0</v>
      </c>
      <c r="S351" s="59">
        <v>0</v>
      </c>
      <c r="T351" s="59">
        <v>0</v>
      </c>
      <c r="U351" s="59">
        <v>0</v>
      </c>
      <c r="V351" s="59">
        <v>0</v>
      </c>
      <c r="W351" s="59">
        <v>0</v>
      </c>
      <c r="X351" s="59">
        <v>0</v>
      </c>
      <c r="Y351" s="59">
        <v>0</v>
      </c>
      <c r="Z351" s="59">
        <v>0</v>
      </c>
      <c r="AA351" s="59">
        <v>0</v>
      </c>
      <c r="AB351" s="59">
        <v>0</v>
      </c>
    </row>
    <row r="352" spans="2:28" ht="204" hidden="1" x14ac:dyDescent="0.25">
      <c r="B352" s="53">
        <v>338</v>
      </c>
      <c r="C352" s="54" t="s">
        <v>776</v>
      </c>
      <c r="D352" s="63" t="s">
        <v>777</v>
      </c>
      <c r="E352" s="54" t="s">
        <v>11</v>
      </c>
      <c r="F352" s="40">
        <v>0</v>
      </c>
      <c r="G352" s="56">
        <v>0</v>
      </c>
      <c r="H352" s="57"/>
      <c r="I352" s="56">
        <v>0</v>
      </c>
      <c r="J352" s="64">
        <v>0</v>
      </c>
      <c r="L352" s="59">
        <v>0</v>
      </c>
      <c r="M352" s="59">
        <v>0</v>
      </c>
      <c r="N352" s="59">
        <v>0</v>
      </c>
      <c r="O352" s="59">
        <v>0</v>
      </c>
      <c r="P352" s="59">
        <v>0</v>
      </c>
      <c r="Q352" s="59">
        <v>0</v>
      </c>
      <c r="R352" s="59">
        <v>0</v>
      </c>
      <c r="S352" s="59">
        <v>0</v>
      </c>
      <c r="T352" s="59">
        <v>0</v>
      </c>
      <c r="U352" s="59">
        <v>0</v>
      </c>
      <c r="V352" s="59">
        <v>0</v>
      </c>
      <c r="W352" s="59">
        <v>0</v>
      </c>
      <c r="X352" s="59">
        <v>0</v>
      </c>
      <c r="Y352" s="59">
        <v>0</v>
      </c>
      <c r="Z352" s="59">
        <v>0</v>
      </c>
      <c r="AA352" s="59">
        <v>0</v>
      </c>
      <c r="AB352" s="59">
        <v>0</v>
      </c>
    </row>
    <row r="353" spans="2:28" ht="204" hidden="1" x14ac:dyDescent="0.25">
      <c r="B353" s="53">
        <v>339</v>
      </c>
      <c r="C353" s="54" t="s">
        <v>778</v>
      </c>
      <c r="D353" s="63" t="s">
        <v>779</v>
      </c>
      <c r="E353" s="54" t="s">
        <v>11</v>
      </c>
      <c r="F353" s="40">
        <v>0</v>
      </c>
      <c r="G353" s="56">
        <v>0</v>
      </c>
      <c r="H353" s="57"/>
      <c r="I353" s="56">
        <v>0</v>
      </c>
      <c r="J353" s="64">
        <v>0</v>
      </c>
      <c r="L353" s="59">
        <v>0</v>
      </c>
      <c r="M353" s="59">
        <v>0</v>
      </c>
      <c r="N353" s="59">
        <v>0</v>
      </c>
      <c r="O353" s="59">
        <v>0</v>
      </c>
      <c r="P353" s="59">
        <v>0</v>
      </c>
      <c r="Q353" s="59">
        <v>0</v>
      </c>
      <c r="R353" s="59">
        <v>0</v>
      </c>
      <c r="S353" s="59">
        <v>0</v>
      </c>
      <c r="T353" s="59">
        <v>0</v>
      </c>
      <c r="U353" s="59">
        <v>0</v>
      </c>
      <c r="V353" s="59">
        <v>0</v>
      </c>
      <c r="W353" s="59">
        <v>0</v>
      </c>
      <c r="X353" s="59">
        <v>0</v>
      </c>
      <c r="Y353" s="59">
        <v>0</v>
      </c>
      <c r="Z353" s="59">
        <v>0</v>
      </c>
      <c r="AA353" s="59">
        <v>0</v>
      </c>
      <c r="AB353" s="59">
        <v>0</v>
      </c>
    </row>
    <row r="354" spans="2:28" ht="204" hidden="1" x14ac:dyDescent="0.25">
      <c r="B354" s="53">
        <v>340</v>
      </c>
      <c r="C354" s="54" t="s">
        <v>780</v>
      </c>
      <c r="D354" s="63" t="s">
        <v>781</v>
      </c>
      <c r="E354" s="54" t="s">
        <v>11</v>
      </c>
      <c r="F354" s="40">
        <v>0</v>
      </c>
      <c r="G354" s="56">
        <v>0</v>
      </c>
      <c r="H354" s="57"/>
      <c r="I354" s="56">
        <v>0</v>
      </c>
      <c r="J354" s="64">
        <v>0</v>
      </c>
      <c r="L354" s="59">
        <v>0</v>
      </c>
      <c r="M354" s="59">
        <v>0</v>
      </c>
      <c r="N354" s="59">
        <v>0</v>
      </c>
      <c r="O354" s="59">
        <v>0</v>
      </c>
      <c r="P354" s="59">
        <v>0</v>
      </c>
      <c r="Q354" s="59">
        <v>0</v>
      </c>
      <c r="R354" s="59">
        <v>0</v>
      </c>
      <c r="S354" s="59">
        <v>0</v>
      </c>
      <c r="T354" s="59">
        <v>0</v>
      </c>
      <c r="U354" s="59">
        <v>0</v>
      </c>
      <c r="V354" s="59">
        <v>0</v>
      </c>
      <c r="W354" s="59">
        <v>0</v>
      </c>
      <c r="X354" s="59">
        <v>0</v>
      </c>
      <c r="Y354" s="59">
        <v>0</v>
      </c>
      <c r="Z354" s="59">
        <v>0</v>
      </c>
      <c r="AA354" s="59">
        <v>0</v>
      </c>
      <c r="AB354" s="59">
        <v>0</v>
      </c>
    </row>
    <row r="355" spans="2:28" ht="38.25" hidden="1" x14ac:dyDescent="0.25">
      <c r="B355" s="53">
        <v>341</v>
      </c>
      <c r="C355" s="54" t="s">
        <v>782</v>
      </c>
      <c r="D355" s="63" t="s">
        <v>783</v>
      </c>
      <c r="E355" s="54" t="s">
        <v>11</v>
      </c>
      <c r="F355" s="40">
        <v>0</v>
      </c>
      <c r="G355" s="56">
        <v>0</v>
      </c>
      <c r="H355" s="57"/>
      <c r="I355" s="56">
        <v>0</v>
      </c>
      <c r="J355" s="64">
        <v>0</v>
      </c>
      <c r="L355" s="59">
        <v>0</v>
      </c>
      <c r="M355" s="59">
        <v>0</v>
      </c>
      <c r="N355" s="59">
        <v>0</v>
      </c>
      <c r="O355" s="59">
        <v>0</v>
      </c>
      <c r="P355" s="59">
        <v>0</v>
      </c>
      <c r="Q355" s="59">
        <v>0</v>
      </c>
      <c r="R355" s="59">
        <v>0</v>
      </c>
      <c r="S355" s="59">
        <v>0</v>
      </c>
      <c r="T355" s="59">
        <v>0</v>
      </c>
      <c r="U355" s="59">
        <v>0</v>
      </c>
      <c r="V355" s="59">
        <v>0</v>
      </c>
      <c r="W355" s="59">
        <v>0</v>
      </c>
      <c r="X355" s="59">
        <v>0</v>
      </c>
      <c r="Y355" s="59">
        <v>0</v>
      </c>
      <c r="Z355" s="59">
        <v>0</v>
      </c>
      <c r="AA355" s="59">
        <v>0</v>
      </c>
      <c r="AB355" s="59">
        <v>0</v>
      </c>
    </row>
    <row r="356" spans="2:28" ht="51" hidden="1" x14ac:dyDescent="0.25">
      <c r="B356" s="53">
        <v>342</v>
      </c>
      <c r="C356" s="54" t="s">
        <v>784</v>
      </c>
      <c r="D356" s="63" t="s">
        <v>785</v>
      </c>
      <c r="E356" s="54" t="s">
        <v>11</v>
      </c>
      <c r="F356" s="40">
        <v>0</v>
      </c>
      <c r="G356" s="56">
        <v>0</v>
      </c>
      <c r="H356" s="57"/>
      <c r="I356" s="56">
        <v>0</v>
      </c>
      <c r="J356" s="64">
        <v>0</v>
      </c>
      <c r="L356" s="59">
        <v>0</v>
      </c>
      <c r="M356" s="59">
        <v>0</v>
      </c>
      <c r="N356" s="59">
        <v>0</v>
      </c>
      <c r="O356" s="59">
        <v>0</v>
      </c>
      <c r="P356" s="59">
        <v>0</v>
      </c>
      <c r="Q356" s="59">
        <v>0</v>
      </c>
      <c r="R356" s="59">
        <v>0</v>
      </c>
      <c r="S356" s="59">
        <v>0</v>
      </c>
      <c r="T356" s="59">
        <v>0</v>
      </c>
      <c r="U356" s="59">
        <v>0</v>
      </c>
      <c r="V356" s="59">
        <v>0</v>
      </c>
      <c r="W356" s="59">
        <v>0</v>
      </c>
      <c r="X356" s="59">
        <v>0</v>
      </c>
      <c r="Y356" s="59">
        <v>0</v>
      </c>
      <c r="Z356" s="59">
        <v>0</v>
      </c>
      <c r="AA356" s="59">
        <v>0</v>
      </c>
      <c r="AB356" s="59">
        <v>0</v>
      </c>
    </row>
    <row r="357" spans="2:28" ht="38.25" hidden="1" x14ac:dyDescent="0.25">
      <c r="B357" s="53">
        <v>343</v>
      </c>
      <c r="C357" s="54" t="s">
        <v>786</v>
      </c>
      <c r="D357" s="63" t="s">
        <v>787</v>
      </c>
      <c r="E357" s="54" t="s">
        <v>11</v>
      </c>
      <c r="F357" s="40">
        <v>0</v>
      </c>
      <c r="G357" s="56">
        <v>0</v>
      </c>
      <c r="H357" s="57"/>
      <c r="I357" s="56">
        <v>0</v>
      </c>
      <c r="J357" s="64">
        <v>0</v>
      </c>
      <c r="L357" s="59">
        <v>0</v>
      </c>
      <c r="M357" s="59">
        <v>0</v>
      </c>
      <c r="N357" s="59">
        <v>0</v>
      </c>
      <c r="O357" s="59">
        <v>0</v>
      </c>
      <c r="P357" s="59">
        <v>0</v>
      </c>
      <c r="Q357" s="59">
        <v>0</v>
      </c>
      <c r="R357" s="59">
        <v>0</v>
      </c>
      <c r="S357" s="59">
        <v>0</v>
      </c>
      <c r="T357" s="59">
        <v>0</v>
      </c>
      <c r="U357" s="59">
        <v>0</v>
      </c>
      <c r="V357" s="59">
        <v>0</v>
      </c>
      <c r="W357" s="59">
        <v>0</v>
      </c>
      <c r="X357" s="59">
        <v>0</v>
      </c>
      <c r="Y357" s="59">
        <v>0</v>
      </c>
      <c r="Z357" s="59">
        <v>0</v>
      </c>
      <c r="AA357" s="59">
        <v>0</v>
      </c>
      <c r="AB357" s="59">
        <v>0</v>
      </c>
    </row>
    <row r="358" spans="2:28" ht="89.25" hidden="1" x14ac:dyDescent="0.25">
      <c r="B358" s="53">
        <v>344</v>
      </c>
      <c r="C358" s="54" t="s">
        <v>788</v>
      </c>
      <c r="D358" s="63" t="s">
        <v>789</v>
      </c>
      <c r="E358" s="54" t="s">
        <v>11</v>
      </c>
      <c r="F358" s="40">
        <v>0</v>
      </c>
      <c r="G358" s="56">
        <v>0</v>
      </c>
      <c r="H358" s="57"/>
      <c r="I358" s="56">
        <v>0</v>
      </c>
      <c r="J358" s="64">
        <v>0</v>
      </c>
      <c r="L358" s="59">
        <v>0</v>
      </c>
      <c r="M358" s="59">
        <v>0</v>
      </c>
      <c r="N358" s="59">
        <v>0</v>
      </c>
      <c r="O358" s="59">
        <v>0</v>
      </c>
      <c r="P358" s="59">
        <v>0</v>
      </c>
      <c r="Q358" s="59">
        <v>0</v>
      </c>
      <c r="R358" s="59">
        <v>0</v>
      </c>
      <c r="S358" s="59">
        <v>0</v>
      </c>
      <c r="T358" s="59">
        <v>0</v>
      </c>
      <c r="U358" s="59">
        <v>0</v>
      </c>
      <c r="V358" s="59">
        <v>0</v>
      </c>
      <c r="W358" s="59">
        <v>0</v>
      </c>
      <c r="X358" s="59">
        <v>0</v>
      </c>
      <c r="Y358" s="59">
        <v>0</v>
      </c>
      <c r="Z358" s="59">
        <v>0</v>
      </c>
      <c r="AA358" s="59">
        <v>0</v>
      </c>
      <c r="AB358" s="59">
        <v>0</v>
      </c>
    </row>
    <row r="359" spans="2:28" ht="76.5" hidden="1" x14ac:dyDescent="0.25">
      <c r="B359" s="53">
        <v>345</v>
      </c>
      <c r="C359" s="54" t="s">
        <v>790</v>
      </c>
      <c r="D359" s="63" t="s">
        <v>791</v>
      </c>
      <c r="E359" s="54" t="s">
        <v>11</v>
      </c>
      <c r="F359" s="40">
        <v>0</v>
      </c>
      <c r="G359" s="56">
        <v>0</v>
      </c>
      <c r="H359" s="57"/>
      <c r="I359" s="56">
        <v>0</v>
      </c>
      <c r="J359" s="64">
        <v>0</v>
      </c>
      <c r="L359" s="59">
        <v>0</v>
      </c>
      <c r="M359" s="59">
        <v>0</v>
      </c>
      <c r="N359" s="59">
        <v>0</v>
      </c>
      <c r="O359" s="59">
        <v>0</v>
      </c>
      <c r="P359" s="59">
        <v>0</v>
      </c>
      <c r="Q359" s="59">
        <v>0</v>
      </c>
      <c r="R359" s="59">
        <v>0</v>
      </c>
      <c r="S359" s="59">
        <v>0</v>
      </c>
      <c r="T359" s="59">
        <v>0</v>
      </c>
      <c r="U359" s="59">
        <v>0</v>
      </c>
      <c r="V359" s="59">
        <v>0</v>
      </c>
      <c r="W359" s="59">
        <v>0</v>
      </c>
      <c r="X359" s="59">
        <v>0</v>
      </c>
      <c r="Y359" s="59">
        <v>0</v>
      </c>
      <c r="Z359" s="59">
        <v>0</v>
      </c>
      <c r="AA359" s="59">
        <v>0</v>
      </c>
      <c r="AB359" s="59">
        <v>0</v>
      </c>
    </row>
    <row r="360" spans="2:28" ht="76.5" hidden="1" x14ac:dyDescent="0.25">
      <c r="B360" s="53">
        <v>346</v>
      </c>
      <c r="C360" s="54" t="s">
        <v>792</v>
      </c>
      <c r="D360" s="63" t="s">
        <v>793</v>
      </c>
      <c r="E360" s="54" t="s">
        <v>11</v>
      </c>
      <c r="F360" s="40">
        <v>0</v>
      </c>
      <c r="G360" s="56">
        <v>0</v>
      </c>
      <c r="H360" s="57"/>
      <c r="I360" s="56">
        <v>0</v>
      </c>
      <c r="J360" s="64">
        <v>0</v>
      </c>
      <c r="L360" s="59">
        <v>0</v>
      </c>
      <c r="M360" s="59">
        <v>0</v>
      </c>
      <c r="N360" s="59">
        <v>0</v>
      </c>
      <c r="O360" s="59">
        <v>0</v>
      </c>
      <c r="P360" s="59">
        <v>0</v>
      </c>
      <c r="Q360" s="59">
        <v>0</v>
      </c>
      <c r="R360" s="59">
        <v>0</v>
      </c>
      <c r="S360" s="59">
        <v>0</v>
      </c>
      <c r="T360" s="59">
        <v>0</v>
      </c>
      <c r="U360" s="59">
        <v>0</v>
      </c>
      <c r="V360" s="59">
        <v>0</v>
      </c>
      <c r="W360" s="59">
        <v>0</v>
      </c>
      <c r="X360" s="59">
        <v>0</v>
      </c>
      <c r="Y360" s="59">
        <v>0</v>
      </c>
      <c r="Z360" s="59">
        <v>0</v>
      </c>
      <c r="AA360" s="59">
        <v>0</v>
      </c>
      <c r="AB360" s="59">
        <v>0</v>
      </c>
    </row>
    <row r="361" spans="2:28" ht="89.25" hidden="1" x14ac:dyDescent="0.25">
      <c r="B361" s="53">
        <v>347</v>
      </c>
      <c r="C361" s="54" t="s">
        <v>794</v>
      </c>
      <c r="D361" s="63" t="s">
        <v>795</v>
      </c>
      <c r="E361" s="54" t="s">
        <v>11</v>
      </c>
      <c r="F361" s="40">
        <v>0</v>
      </c>
      <c r="G361" s="56">
        <v>0</v>
      </c>
      <c r="H361" s="57"/>
      <c r="I361" s="56">
        <v>0</v>
      </c>
      <c r="J361" s="64">
        <v>0</v>
      </c>
      <c r="L361" s="59">
        <v>0</v>
      </c>
      <c r="M361" s="59">
        <v>0</v>
      </c>
      <c r="N361" s="59">
        <v>0</v>
      </c>
      <c r="O361" s="59">
        <v>0</v>
      </c>
      <c r="P361" s="59">
        <v>0</v>
      </c>
      <c r="Q361" s="59">
        <v>0</v>
      </c>
      <c r="R361" s="59">
        <v>0</v>
      </c>
      <c r="S361" s="59">
        <v>0</v>
      </c>
      <c r="T361" s="59">
        <v>0</v>
      </c>
      <c r="U361" s="59">
        <v>0</v>
      </c>
      <c r="V361" s="59">
        <v>0</v>
      </c>
      <c r="W361" s="59">
        <v>0</v>
      </c>
      <c r="X361" s="59">
        <v>0</v>
      </c>
      <c r="Y361" s="59">
        <v>0</v>
      </c>
      <c r="Z361" s="59">
        <v>0</v>
      </c>
      <c r="AA361" s="59">
        <v>0</v>
      </c>
      <c r="AB361" s="59">
        <v>0</v>
      </c>
    </row>
    <row r="362" spans="2:28" ht="89.25" hidden="1" x14ac:dyDescent="0.25">
      <c r="B362" s="53">
        <v>348</v>
      </c>
      <c r="C362" s="54" t="s">
        <v>796</v>
      </c>
      <c r="D362" s="63" t="s">
        <v>797</v>
      </c>
      <c r="E362" s="54" t="s">
        <v>11</v>
      </c>
      <c r="F362" s="40">
        <v>0</v>
      </c>
      <c r="G362" s="56">
        <v>0</v>
      </c>
      <c r="H362" s="57"/>
      <c r="I362" s="56">
        <v>0</v>
      </c>
      <c r="J362" s="64">
        <v>0</v>
      </c>
      <c r="L362" s="59">
        <v>0</v>
      </c>
      <c r="M362" s="59">
        <v>0</v>
      </c>
      <c r="N362" s="59">
        <v>0</v>
      </c>
      <c r="O362" s="59">
        <v>0</v>
      </c>
      <c r="P362" s="59">
        <v>0</v>
      </c>
      <c r="Q362" s="59">
        <v>0</v>
      </c>
      <c r="R362" s="59">
        <v>0</v>
      </c>
      <c r="S362" s="59">
        <v>0</v>
      </c>
      <c r="T362" s="59">
        <v>0</v>
      </c>
      <c r="U362" s="59">
        <v>0</v>
      </c>
      <c r="V362" s="59">
        <v>0</v>
      </c>
      <c r="W362" s="59">
        <v>0</v>
      </c>
      <c r="X362" s="59">
        <v>0</v>
      </c>
      <c r="Y362" s="59">
        <v>0</v>
      </c>
      <c r="Z362" s="59">
        <v>0</v>
      </c>
      <c r="AA362" s="59">
        <v>0</v>
      </c>
      <c r="AB362" s="59">
        <v>0</v>
      </c>
    </row>
    <row r="363" spans="2:28" ht="102" hidden="1" x14ac:dyDescent="0.25">
      <c r="B363" s="53">
        <v>349</v>
      </c>
      <c r="C363" s="54" t="s">
        <v>798</v>
      </c>
      <c r="D363" s="63" t="s">
        <v>799</v>
      </c>
      <c r="E363" s="54" t="s">
        <v>11</v>
      </c>
      <c r="F363" s="40">
        <v>0</v>
      </c>
      <c r="G363" s="56">
        <v>0</v>
      </c>
      <c r="H363" s="57"/>
      <c r="I363" s="56">
        <v>0</v>
      </c>
      <c r="J363" s="64">
        <v>0</v>
      </c>
      <c r="L363" s="59">
        <v>0</v>
      </c>
      <c r="M363" s="59">
        <v>0</v>
      </c>
      <c r="N363" s="59">
        <v>0</v>
      </c>
      <c r="O363" s="59">
        <v>0</v>
      </c>
      <c r="P363" s="59">
        <v>0</v>
      </c>
      <c r="Q363" s="59">
        <v>0</v>
      </c>
      <c r="R363" s="59">
        <v>0</v>
      </c>
      <c r="S363" s="59">
        <v>0</v>
      </c>
      <c r="T363" s="59">
        <v>0</v>
      </c>
      <c r="U363" s="59">
        <v>0</v>
      </c>
      <c r="V363" s="59">
        <v>0</v>
      </c>
      <c r="W363" s="59">
        <v>0</v>
      </c>
      <c r="X363" s="59">
        <v>0</v>
      </c>
      <c r="Y363" s="59">
        <v>0</v>
      </c>
      <c r="Z363" s="59">
        <v>0</v>
      </c>
      <c r="AA363" s="59">
        <v>0</v>
      </c>
      <c r="AB363" s="59">
        <v>0</v>
      </c>
    </row>
    <row r="364" spans="2:28" ht="89.25" hidden="1" x14ac:dyDescent="0.25">
      <c r="B364" s="53">
        <v>350</v>
      </c>
      <c r="C364" s="54" t="s">
        <v>800</v>
      </c>
      <c r="D364" s="63" t="s">
        <v>801</v>
      </c>
      <c r="E364" s="54" t="s">
        <v>11</v>
      </c>
      <c r="F364" s="40">
        <v>0</v>
      </c>
      <c r="G364" s="56">
        <v>0</v>
      </c>
      <c r="H364" s="57"/>
      <c r="I364" s="56">
        <v>0</v>
      </c>
      <c r="J364" s="64">
        <v>0</v>
      </c>
      <c r="L364" s="59">
        <v>0</v>
      </c>
      <c r="M364" s="59">
        <v>0</v>
      </c>
      <c r="N364" s="59">
        <v>0</v>
      </c>
      <c r="O364" s="59">
        <v>0</v>
      </c>
      <c r="P364" s="59">
        <v>0</v>
      </c>
      <c r="Q364" s="59">
        <v>0</v>
      </c>
      <c r="R364" s="59">
        <v>0</v>
      </c>
      <c r="S364" s="59">
        <v>0</v>
      </c>
      <c r="T364" s="59">
        <v>0</v>
      </c>
      <c r="U364" s="59">
        <v>0</v>
      </c>
      <c r="V364" s="59">
        <v>0</v>
      </c>
      <c r="W364" s="59">
        <v>0</v>
      </c>
      <c r="X364" s="59">
        <v>0</v>
      </c>
      <c r="Y364" s="59">
        <v>0</v>
      </c>
      <c r="Z364" s="59">
        <v>0</v>
      </c>
      <c r="AA364" s="59">
        <v>0</v>
      </c>
      <c r="AB364" s="59">
        <v>0</v>
      </c>
    </row>
    <row r="365" spans="2:28" ht="89.25" hidden="1" x14ac:dyDescent="0.25">
      <c r="B365" s="53">
        <v>351</v>
      </c>
      <c r="C365" s="54" t="s">
        <v>802</v>
      </c>
      <c r="D365" s="63" t="s">
        <v>803</v>
      </c>
      <c r="E365" s="54" t="s">
        <v>11</v>
      </c>
      <c r="F365" s="40">
        <v>0</v>
      </c>
      <c r="G365" s="56">
        <v>0</v>
      </c>
      <c r="H365" s="57"/>
      <c r="I365" s="56">
        <v>0</v>
      </c>
      <c r="J365" s="64">
        <v>0</v>
      </c>
      <c r="L365" s="59">
        <v>0</v>
      </c>
      <c r="M365" s="59">
        <v>0</v>
      </c>
      <c r="N365" s="59">
        <v>0</v>
      </c>
      <c r="O365" s="59">
        <v>0</v>
      </c>
      <c r="P365" s="59">
        <v>0</v>
      </c>
      <c r="Q365" s="59">
        <v>0</v>
      </c>
      <c r="R365" s="59">
        <v>0</v>
      </c>
      <c r="S365" s="59">
        <v>0</v>
      </c>
      <c r="T365" s="59">
        <v>0</v>
      </c>
      <c r="U365" s="59">
        <v>0</v>
      </c>
      <c r="V365" s="59">
        <v>0</v>
      </c>
      <c r="W365" s="59">
        <v>0</v>
      </c>
      <c r="X365" s="59">
        <v>0</v>
      </c>
      <c r="Y365" s="59">
        <v>0</v>
      </c>
      <c r="Z365" s="59">
        <v>0</v>
      </c>
      <c r="AA365" s="59">
        <v>0</v>
      </c>
      <c r="AB365" s="59">
        <v>0</v>
      </c>
    </row>
    <row r="366" spans="2:28" ht="114.75" hidden="1" x14ac:dyDescent="0.25">
      <c r="B366" s="53">
        <v>352</v>
      </c>
      <c r="C366" s="54" t="s">
        <v>804</v>
      </c>
      <c r="D366" s="63" t="s">
        <v>805</v>
      </c>
      <c r="E366" s="54" t="s">
        <v>11</v>
      </c>
      <c r="F366" s="40">
        <v>0</v>
      </c>
      <c r="G366" s="56">
        <v>0</v>
      </c>
      <c r="H366" s="57"/>
      <c r="I366" s="56">
        <v>0</v>
      </c>
      <c r="J366" s="64">
        <v>0</v>
      </c>
      <c r="L366" s="59">
        <v>0</v>
      </c>
      <c r="M366" s="59">
        <v>0</v>
      </c>
      <c r="N366" s="59">
        <v>0</v>
      </c>
      <c r="O366" s="59">
        <v>0</v>
      </c>
      <c r="P366" s="59">
        <v>0</v>
      </c>
      <c r="Q366" s="59">
        <v>0</v>
      </c>
      <c r="R366" s="59">
        <v>0</v>
      </c>
      <c r="S366" s="59">
        <v>0</v>
      </c>
      <c r="T366" s="59">
        <v>0</v>
      </c>
      <c r="U366" s="59">
        <v>0</v>
      </c>
      <c r="V366" s="59">
        <v>0</v>
      </c>
      <c r="W366" s="59">
        <v>0</v>
      </c>
      <c r="X366" s="59">
        <v>0</v>
      </c>
      <c r="Y366" s="59">
        <v>0</v>
      </c>
      <c r="Z366" s="59">
        <v>0</v>
      </c>
      <c r="AA366" s="59">
        <v>0</v>
      </c>
      <c r="AB366" s="59">
        <v>0</v>
      </c>
    </row>
    <row r="367" spans="2:28" ht="102" hidden="1" x14ac:dyDescent="0.25">
      <c r="B367" s="53">
        <v>353</v>
      </c>
      <c r="C367" s="54" t="s">
        <v>806</v>
      </c>
      <c r="D367" s="63" t="s">
        <v>807</v>
      </c>
      <c r="E367" s="54" t="s">
        <v>11</v>
      </c>
      <c r="F367" s="40">
        <v>0</v>
      </c>
      <c r="G367" s="56">
        <v>0</v>
      </c>
      <c r="H367" s="57"/>
      <c r="I367" s="56">
        <v>0</v>
      </c>
      <c r="J367" s="64">
        <v>0</v>
      </c>
      <c r="L367" s="59">
        <v>0</v>
      </c>
      <c r="M367" s="59">
        <v>0</v>
      </c>
      <c r="N367" s="59">
        <v>0</v>
      </c>
      <c r="O367" s="59">
        <v>0</v>
      </c>
      <c r="P367" s="59">
        <v>0</v>
      </c>
      <c r="Q367" s="59">
        <v>0</v>
      </c>
      <c r="R367" s="59">
        <v>0</v>
      </c>
      <c r="S367" s="59">
        <v>0</v>
      </c>
      <c r="T367" s="59">
        <v>0</v>
      </c>
      <c r="U367" s="59">
        <v>0</v>
      </c>
      <c r="V367" s="59">
        <v>0</v>
      </c>
      <c r="W367" s="59">
        <v>0</v>
      </c>
      <c r="X367" s="59">
        <v>0</v>
      </c>
      <c r="Y367" s="59">
        <v>0</v>
      </c>
      <c r="Z367" s="59">
        <v>0</v>
      </c>
      <c r="AA367" s="59">
        <v>0</v>
      </c>
      <c r="AB367" s="59">
        <v>0</v>
      </c>
    </row>
    <row r="368" spans="2:28" ht="102" hidden="1" x14ac:dyDescent="0.25">
      <c r="B368" s="53">
        <v>354</v>
      </c>
      <c r="C368" s="54" t="s">
        <v>808</v>
      </c>
      <c r="D368" s="63" t="s">
        <v>809</v>
      </c>
      <c r="E368" s="54" t="s">
        <v>11</v>
      </c>
      <c r="F368" s="40">
        <v>0</v>
      </c>
      <c r="G368" s="56">
        <v>0</v>
      </c>
      <c r="H368" s="57"/>
      <c r="I368" s="56">
        <v>0</v>
      </c>
      <c r="J368" s="64">
        <v>0</v>
      </c>
      <c r="L368" s="59">
        <v>0</v>
      </c>
      <c r="M368" s="59">
        <v>0</v>
      </c>
      <c r="N368" s="59">
        <v>0</v>
      </c>
      <c r="O368" s="59">
        <v>0</v>
      </c>
      <c r="P368" s="59">
        <v>0</v>
      </c>
      <c r="Q368" s="59">
        <v>0</v>
      </c>
      <c r="R368" s="59">
        <v>0</v>
      </c>
      <c r="S368" s="59">
        <v>0</v>
      </c>
      <c r="T368" s="59">
        <v>0</v>
      </c>
      <c r="U368" s="59">
        <v>0</v>
      </c>
      <c r="V368" s="59">
        <v>0</v>
      </c>
      <c r="W368" s="59">
        <v>0</v>
      </c>
      <c r="X368" s="59">
        <v>0</v>
      </c>
      <c r="Y368" s="59">
        <v>0</v>
      </c>
      <c r="Z368" s="59">
        <v>0</v>
      </c>
      <c r="AA368" s="59">
        <v>0</v>
      </c>
      <c r="AB368" s="59">
        <v>0</v>
      </c>
    </row>
    <row r="369" spans="2:28" ht="89.25" hidden="1" x14ac:dyDescent="0.25">
      <c r="B369" s="53">
        <v>355</v>
      </c>
      <c r="C369" s="54" t="s">
        <v>810</v>
      </c>
      <c r="D369" s="63" t="s">
        <v>811</v>
      </c>
      <c r="E369" s="54" t="s">
        <v>11</v>
      </c>
      <c r="F369" s="40">
        <v>0</v>
      </c>
      <c r="G369" s="56">
        <v>0</v>
      </c>
      <c r="H369" s="57"/>
      <c r="I369" s="56">
        <v>0</v>
      </c>
      <c r="J369" s="64">
        <v>0</v>
      </c>
      <c r="L369" s="59">
        <v>0</v>
      </c>
      <c r="M369" s="59">
        <v>0</v>
      </c>
      <c r="N369" s="59">
        <v>0</v>
      </c>
      <c r="O369" s="59">
        <v>0</v>
      </c>
      <c r="P369" s="59">
        <v>0</v>
      </c>
      <c r="Q369" s="59">
        <v>0</v>
      </c>
      <c r="R369" s="59">
        <v>0</v>
      </c>
      <c r="S369" s="59">
        <v>0</v>
      </c>
      <c r="T369" s="59">
        <v>0</v>
      </c>
      <c r="U369" s="59">
        <v>0</v>
      </c>
      <c r="V369" s="59">
        <v>0</v>
      </c>
      <c r="W369" s="59">
        <v>0</v>
      </c>
      <c r="X369" s="59">
        <v>0</v>
      </c>
      <c r="Y369" s="59">
        <v>0</v>
      </c>
      <c r="Z369" s="59">
        <v>0</v>
      </c>
      <c r="AA369" s="59">
        <v>0</v>
      </c>
      <c r="AB369" s="59">
        <v>0</v>
      </c>
    </row>
    <row r="370" spans="2:28" ht="89.25" hidden="1" x14ac:dyDescent="0.25">
      <c r="B370" s="53">
        <v>356</v>
      </c>
      <c r="C370" s="54" t="s">
        <v>812</v>
      </c>
      <c r="D370" s="63" t="s">
        <v>813</v>
      </c>
      <c r="E370" s="54" t="s">
        <v>11</v>
      </c>
      <c r="F370" s="40">
        <v>0</v>
      </c>
      <c r="G370" s="56">
        <v>0</v>
      </c>
      <c r="H370" s="57"/>
      <c r="I370" s="56">
        <v>0</v>
      </c>
      <c r="J370" s="64">
        <v>0</v>
      </c>
      <c r="L370" s="59">
        <v>0</v>
      </c>
      <c r="M370" s="59">
        <v>0</v>
      </c>
      <c r="N370" s="59">
        <v>0</v>
      </c>
      <c r="O370" s="59">
        <v>0</v>
      </c>
      <c r="P370" s="59">
        <v>0</v>
      </c>
      <c r="Q370" s="59">
        <v>0</v>
      </c>
      <c r="R370" s="59">
        <v>0</v>
      </c>
      <c r="S370" s="59">
        <v>0</v>
      </c>
      <c r="T370" s="59">
        <v>0</v>
      </c>
      <c r="U370" s="59">
        <v>0</v>
      </c>
      <c r="V370" s="59">
        <v>0</v>
      </c>
      <c r="W370" s="59">
        <v>0</v>
      </c>
      <c r="X370" s="59">
        <v>0</v>
      </c>
      <c r="Y370" s="59">
        <v>0</v>
      </c>
      <c r="Z370" s="59">
        <v>0</v>
      </c>
      <c r="AA370" s="59">
        <v>0</v>
      </c>
      <c r="AB370" s="59">
        <v>0</v>
      </c>
    </row>
    <row r="371" spans="2:28" ht="102" hidden="1" x14ac:dyDescent="0.25">
      <c r="B371" s="53">
        <v>357</v>
      </c>
      <c r="C371" s="54" t="s">
        <v>814</v>
      </c>
      <c r="D371" s="63" t="s">
        <v>815</v>
      </c>
      <c r="E371" s="54" t="s">
        <v>11</v>
      </c>
      <c r="F371" s="40">
        <v>0</v>
      </c>
      <c r="G371" s="56">
        <v>0</v>
      </c>
      <c r="H371" s="57"/>
      <c r="I371" s="56">
        <v>0</v>
      </c>
      <c r="J371" s="64">
        <v>0</v>
      </c>
      <c r="L371" s="59">
        <v>0</v>
      </c>
      <c r="M371" s="59">
        <v>0</v>
      </c>
      <c r="N371" s="59">
        <v>0</v>
      </c>
      <c r="O371" s="59">
        <v>0</v>
      </c>
      <c r="P371" s="59">
        <v>0</v>
      </c>
      <c r="Q371" s="59">
        <v>0</v>
      </c>
      <c r="R371" s="59">
        <v>0</v>
      </c>
      <c r="S371" s="59">
        <v>0</v>
      </c>
      <c r="T371" s="59">
        <v>0</v>
      </c>
      <c r="U371" s="59">
        <v>0</v>
      </c>
      <c r="V371" s="59">
        <v>0</v>
      </c>
      <c r="W371" s="59">
        <v>0</v>
      </c>
      <c r="X371" s="59">
        <v>0</v>
      </c>
      <c r="Y371" s="59">
        <v>0</v>
      </c>
      <c r="Z371" s="59">
        <v>0</v>
      </c>
      <c r="AA371" s="59">
        <v>0</v>
      </c>
      <c r="AB371" s="59">
        <v>0</v>
      </c>
    </row>
    <row r="372" spans="2:28" ht="102" hidden="1" x14ac:dyDescent="0.25">
      <c r="B372" s="53">
        <v>358</v>
      </c>
      <c r="C372" s="54" t="s">
        <v>816</v>
      </c>
      <c r="D372" s="63" t="s">
        <v>817</v>
      </c>
      <c r="E372" s="54" t="s">
        <v>11</v>
      </c>
      <c r="F372" s="40">
        <v>0</v>
      </c>
      <c r="G372" s="56">
        <v>0</v>
      </c>
      <c r="H372" s="57"/>
      <c r="I372" s="56">
        <v>0</v>
      </c>
      <c r="J372" s="64">
        <v>0</v>
      </c>
      <c r="L372" s="59">
        <v>0</v>
      </c>
      <c r="M372" s="59">
        <v>0</v>
      </c>
      <c r="N372" s="59">
        <v>0</v>
      </c>
      <c r="O372" s="59">
        <v>0</v>
      </c>
      <c r="P372" s="59">
        <v>0</v>
      </c>
      <c r="Q372" s="59">
        <v>0</v>
      </c>
      <c r="R372" s="59">
        <v>0</v>
      </c>
      <c r="S372" s="59">
        <v>0</v>
      </c>
      <c r="T372" s="59">
        <v>0</v>
      </c>
      <c r="U372" s="59">
        <v>0</v>
      </c>
      <c r="V372" s="59">
        <v>0</v>
      </c>
      <c r="W372" s="59">
        <v>0</v>
      </c>
      <c r="X372" s="59">
        <v>0</v>
      </c>
      <c r="Y372" s="59">
        <v>0</v>
      </c>
      <c r="Z372" s="59">
        <v>0</v>
      </c>
      <c r="AA372" s="59">
        <v>0</v>
      </c>
      <c r="AB372" s="59">
        <v>0</v>
      </c>
    </row>
    <row r="373" spans="2:28" ht="89.25" hidden="1" x14ac:dyDescent="0.25">
      <c r="B373" s="53">
        <v>359</v>
      </c>
      <c r="C373" s="54" t="s">
        <v>818</v>
      </c>
      <c r="D373" s="63" t="s">
        <v>819</v>
      </c>
      <c r="E373" s="54" t="s">
        <v>11</v>
      </c>
      <c r="F373" s="40">
        <v>0</v>
      </c>
      <c r="G373" s="56">
        <v>0</v>
      </c>
      <c r="H373" s="57"/>
      <c r="I373" s="56">
        <v>0</v>
      </c>
      <c r="J373" s="64">
        <v>0</v>
      </c>
      <c r="L373" s="59">
        <v>0</v>
      </c>
      <c r="M373" s="59">
        <v>0</v>
      </c>
      <c r="N373" s="59">
        <v>0</v>
      </c>
      <c r="O373" s="59">
        <v>0</v>
      </c>
      <c r="P373" s="59">
        <v>0</v>
      </c>
      <c r="Q373" s="59">
        <v>0</v>
      </c>
      <c r="R373" s="59">
        <v>0</v>
      </c>
      <c r="S373" s="59">
        <v>0</v>
      </c>
      <c r="T373" s="59">
        <v>0</v>
      </c>
      <c r="U373" s="59">
        <v>0</v>
      </c>
      <c r="V373" s="59">
        <v>0</v>
      </c>
      <c r="W373" s="59">
        <v>0</v>
      </c>
      <c r="X373" s="59">
        <v>0</v>
      </c>
      <c r="Y373" s="59">
        <v>0</v>
      </c>
      <c r="Z373" s="59">
        <v>0</v>
      </c>
      <c r="AA373" s="59">
        <v>0</v>
      </c>
      <c r="AB373" s="59">
        <v>0</v>
      </c>
    </row>
    <row r="374" spans="2:28" ht="76.5" hidden="1" x14ac:dyDescent="0.25">
      <c r="B374" s="53">
        <v>360</v>
      </c>
      <c r="C374" s="54" t="s">
        <v>820</v>
      </c>
      <c r="D374" s="63" t="s">
        <v>821</v>
      </c>
      <c r="E374" s="54" t="s">
        <v>11</v>
      </c>
      <c r="F374" s="40">
        <v>0</v>
      </c>
      <c r="G374" s="56">
        <v>0</v>
      </c>
      <c r="H374" s="57"/>
      <c r="I374" s="56">
        <v>0</v>
      </c>
      <c r="J374" s="64">
        <v>0</v>
      </c>
      <c r="L374" s="59">
        <v>0</v>
      </c>
      <c r="M374" s="59">
        <v>0</v>
      </c>
      <c r="N374" s="59">
        <v>0</v>
      </c>
      <c r="O374" s="59">
        <v>0</v>
      </c>
      <c r="P374" s="59">
        <v>0</v>
      </c>
      <c r="Q374" s="59">
        <v>0</v>
      </c>
      <c r="R374" s="59">
        <v>0</v>
      </c>
      <c r="S374" s="59">
        <v>0</v>
      </c>
      <c r="T374" s="59">
        <v>0</v>
      </c>
      <c r="U374" s="59">
        <v>0</v>
      </c>
      <c r="V374" s="59">
        <v>0</v>
      </c>
      <c r="W374" s="59">
        <v>0</v>
      </c>
      <c r="X374" s="59">
        <v>0</v>
      </c>
      <c r="Y374" s="59">
        <v>0</v>
      </c>
      <c r="Z374" s="59">
        <v>0</v>
      </c>
      <c r="AA374" s="59">
        <v>0</v>
      </c>
      <c r="AB374" s="59">
        <v>0</v>
      </c>
    </row>
    <row r="375" spans="2:28" ht="63.75" hidden="1" x14ac:dyDescent="0.25">
      <c r="B375" s="53">
        <v>361</v>
      </c>
      <c r="C375" s="54" t="s">
        <v>822</v>
      </c>
      <c r="D375" s="63" t="s">
        <v>823</v>
      </c>
      <c r="E375" s="54" t="s">
        <v>11</v>
      </c>
      <c r="F375" s="40">
        <v>0</v>
      </c>
      <c r="G375" s="56">
        <v>0</v>
      </c>
      <c r="H375" s="57"/>
      <c r="I375" s="56">
        <v>0</v>
      </c>
      <c r="J375" s="64">
        <v>0</v>
      </c>
      <c r="L375" s="59">
        <v>0</v>
      </c>
      <c r="M375" s="59">
        <v>0</v>
      </c>
      <c r="N375" s="59">
        <v>0</v>
      </c>
      <c r="O375" s="59">
        <v>0</v>
      </c>
      <c r="P375" s="59">
        <v>0</v>
      </c>
      <c r="Q375" s="59">
        <v>0</v>
      </c>
      <c r="R375" s="59">
        <v>0</v>
      </c>
      <c r="S375" s="59">
        <v>0</v>
      </c>
      <c r="T375" s="59">
        <v>0</v>
      </c>
      <c r="U375" s="59">
        <v>0</v>
      </c>
      <c r="V375" s="59">
        <v>0</v>
      </c>
      <c r="W375" s="59">
        <v>0</v>
      </c>
      <c r="X375" s="59">
        <v>0</v>
      </c>
      <c r="Y375" s="59">
        <v>0</v>
      </c>
      <c r="Z375" s="59">
        <v>0</v>
      </c>
      <c r="AA375" s="59">
        <v>0</v>
      </c>
      <c r="AB375" s="59">
        <v>0</v>
      </c>
    </row>
    <row r="376" spans="2:28" ht="51" hidden="1" x14ac:dyDescent="0.25">
      <c r="B376" s="53">
        <v>362</v>
      </c>
      <c r="C376" s="54" t="s">
        <v>824</v>
      </c>
      <c r="D376" s="63" t="s">
        <v>825</v>
      </c>
      <c r="E376" s="54" t="s">
        <v>11</v>
      </c>
      <c r="F376" s="40">
        <v>0</v>
      </c>
      <c r="G376" s="56">
        <v>0</v>
      </c>
      <c r="H376" s="57"/>
      <c r="I376" s="56">
        <v>0</v>
      </c>
      <c r="J376" s="64">
        <v>0</v>
      </c>
      <c r="L376" s="59">
        <v>0</v>
      </c>
      <c r="M376" s="59">
        <v>0</v>
      </c>
      <c r="N376" s="59">
        <v>0</v>
      </c>
      <c r="O376" s="59">
        <v>0</v>
      </c>
      <c r="P376" s="59">
        <v>0</v>
      </c>
      <c r="Q376" s="59">
        <v>0</v>
      </c>
      <c r="R376" s="59">
        <v>0</v>
      </c>
      <c r="S376" s="59">
        <v>0</v>
      </c>
      <c r="T376" s="59">
        <v>0</v>
      </c>
      <c r="U376" s="59">
        <v>0</v>
      </c>
      <c r="V376" s="59">
        <v>0</v>
      </c>
      <c r="W376" s="59">
        <v>0</v>
      </c>
      <c r="X376" s="59">
        <v>0</v>
      </c>
      <c r="Y376" s="59">
        <v>0</v>
      </c>
      <c r="Z376" s="59">
        <v>0</v>
      </c>
      <c r="AA376" s="59">
        <v>0</v>
      </c>
      <c r="AB376" s="59">
        <v>0</v>
      </c>
    </row>
    <row r="377" spans="2:28" ht="102" hidden="1" x14ac:dyDescent="0.25">
      <c r="B377" s="53">
        <v>363</v>
      </c>
      <c r="C377" s="54" t="s">
        <v>826</v>
      </c>
      <c r="D377" s="63" t="s">
        <v>827</v>
      </c>
      <c r="E377" s="54" t="s">
        <v>11</v>
      </c>
      <c r="F377" s="40">
        <v>0</v>
      </c>
      <c r="G377" s="56">
        <v>0</v>
      </c>
      <c r="H377" s="57"/>
      <c r="I377" s="56">
        <v>0</v>
      </c>
      <c r="J377" s="64">
        <v>0</v>
      </c>
      <c r="L377" s="59">
        <v>0</v>
      </c>
      <c r="M377" s="59">
        <v>0</v>
      </c>
      <c r="N377" s="59">
        <v>0</v>
      </c>
      <c r="O377" s="59">
        <v>0</v>
      </c>
      <c r="P377" s="59">
        <v>0</v>
      </c>
      <c r="Q377" s="59">
        <v>0</v>
      </c>
      <c r="R377" s="59">
        <v>0</v>
      </c>
      <c r="S377" s="59">
        <v>0</v>
      </c>
      <c r="T377" s="59">
        <v>0</v>
      </c>
      <c r="U377" s="59">
        <v>0</v>
      </c>
      <c r="V377" s="59">
        <v>0</v>
      </c>
      <c r="W377" s="59">
        <v>0</v>
      </c>
      <c r="X377" s="59">
        <v>0</v>
      </c>
      <c r="Y377" s="59">
        <v>0</v>
      </c>
      <c r="Z377" s="59">
        <v>0</v>
      </c>
      <c r="AA377" s="59">
        <v>0</v>
      </c>
      <c r="AB377" s="59">
        <v>0</v>
      </c>
    </row>
    <row r="378" spans="2:28" ht="102" hidden="1" x14ac:dyDescent="0.25">
      <c r="B378" s="53">
        <v>364</v>
      </c>
      <c r="C378" s="54" t="s">
        <v>828</v>
      </c>
      <c r="D378" s="63" t="s">
        <v>827</v>
      </c>
      <c r="E378" s="54" t="s">
        <v>11</v>
      </c>
      <c r="F378" s="40">
        <v>0</v>
      </c>
      <c r="G378" s="56">
        <v>0</v>
      </c>
      <c r="H378" s="57"/>
      <c r="I378" s="56">
        <v>0</v>
      </c>
      <c r="J378" s="64">
        <v>0</v>
      </c>
      <c r="L378" s="59">
        <v>0</v>
      </c>
      <c r="M378" s="59">
        <v>0</v>
      </c>
      <c r="N378" s="59">
        <v>0</v>
      </c>
      <c r="O378" s="59">
        <v>0</v>
      </c>
      <c r="P378" s="59">
        <v>0</v>
      </c>
      <c r="Q378" s="59">
        <v>0</v>
      </c>
      <c r="R378" s="59">
        <v>0</v>
      </c>
      <c r="S378" s="59">
        <v>0</v>
      </c>
      <c r="T378" s="59">
        <v>0</v>
      </c>
      <c r="U378" s="59">
        <v>0</v>
      </c>
      <c r="V378" s="59">
        <v>0</v>
      </c>
      <c r="W378" s="59">
        <v>0</v>
      </c>
      <c r="X378" s="59">
        <v>0</v>
      </c>
      <c r="Y378" s="59">
        <v>0</v>
      </c>
      <c r="Z378" s="59">
        <v>0</v>
      </c>
      <c r="AA378" s="59">
        <v>0</v>
      </c>
      <c r="AB378" s="59">
        <v>0</v>
      </c>
    </row>
    <row r="379" spans="2:28" ht="102" hidden="1" x14ac:dyDescent="0.25">
      <c r="B379" s="53">
        <v>365</v>
      </c>
      <c r="C379" s="54" t="s">
        <v>829</v>
      </c>
      <c r="D379" s="63" t="s">
        <v>830</v>
      </c>
      <c r="E379" s="54" t="s">
        <v>11</v>
      </c>
      <c r="F379" s="40">
        <v>0</v>
      </c>
      <c r="G379" s="56">
        <v>0</v>
      </c>
      <c r="H379" s="57"/>
      <c r="I379" s="56">
        <v>0</v>
      </c>
      <c r="J379" s="64">
        <v>0</v>
      </c>
      <c r="L379" s="59">
        <v>0</v>
      </c>
      <c r="M379" s="59">
        <v>0</v>
      </c>
      <c r="N379" s="59">
        <v>0</v>
      </c>
      <c r="O379" s="59">
        <v>0</v>
      </c>
      <c r="P379" s="59">
        <v>0</v>
      </c>
      <c r="Q379" s="59">
        <v>0</v>
      </c>
      <c r="R379" s="59">
        <v>0</v>
      </c>
      <c r="S379" s="59">
        <v>0</v>
      </c>
      <c r="T379" s="59">
        <v>0</v>
      </c>
      <c r="U379" s="59">
        <v>0</v>
      </c>
      <c r="V379" s="59">
        <v>0</v>
      </c>
      <c r="W379" s="59">
        <v>0</v>
      </c>
      <c r="X379" s="59">
        <v>0</v>
      </c>
      <c r="Y379" s="59">
        <v>0</v>
      </c>
      <c r="Z379" s="59">
        <v>0</v>
      </c>
      <c r="AA379" s="59">
        <v>0</v>
      </c>
      <c r="AB379" s="59">
        <v>0</v>
      </c>
    </row>
    <row r="380" spans="2:28" ht="102" hidden="1" x14ac:dyDescent="0.25">
      <c r="B380" s="53">
        <v>366</v>
      </c>
      <c r="C380" s="54" t="s">
        <v>831</v>
      </c>
      <c r="D380" s="63" t="s">
        <v>830</v>
      </c>
      <c r="E380" s="54" t="s">
        <v>11</v>
      </c>
      <c r="F380" s="40">
        <v>0</v>
      </c>
      <c r="G380" s="56">
        <v>0</v>
      </c>
      <c r="H380" s="57"/>
      <c r="I380" s="56">
        <v>0</v>
      </c>
      <c r="J380" s="64">
        <v>0</v>
      </c>
      <c r="L380" s="59">
        <v>0</v>
      </c>
      <c r="M380" s="59">
        <v>0</v>
      </c>
      <c r="N380" s="59">
        <v>0</v>
      </c>
      <c r="O380" s="59">
        <v>0</v>
      </c>
      <c r="P380" s="59">
        <v>0</v>
      </c>
      <c r="Q380" s="59">
        <v>0</v>
      </c>
      <c r="R380" s="59">
        <v>0</v>
      </c>
      <c r="S380" s="59">
        <v>0</v>
      </c>
      <c r="T380" s="59">
        <v>0</v>
      </c>
      <c r="U380" s="59">
        <v>0</v>
      </c>
      <c r="V380" s="59">
        <v>0</v>
      </c>
      <c r="W380" s="59">
        <v>0</v>
      </c>
      <c r="X380" s="59">
        <v>0</v>
      </c>
      <c r="Y380" s="59">
        <v>0</v>
      </c>
      <c r="Z380" s="59">
        <v>0</v>
      </c>
      <c r="AA380" s="59">
        <v>0</v>
      </c>
      <c r="AB380" s="59">
        <v>0</v>
      </c>
    </row>
    <row r="381" spans="2:28" ht="102" hidden="1" x14ac:dyDescent="0.25">
      <c r="B381" s="53">
        <v>367</v>
      </c>
      <c r="C381" s="54" t="s">
        <v>832</v>
      </c>
      <c r="D381" s="63" t="s">
        <v>833</v>
      </c>
      <c r="E381" s="54" t="s">
        <v>11</v>
      </c>
      <c r="F381" s="40">
        <v>0</v>
      </c>
      <c r="G381" s="56">
        <v>0</v>
      </c>
      <c r="H381" s="57"/>
      <c r="I381" s="56">
        <v>0</v>
      </c>
      <c r="J381" s="64">
        <v>0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0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0</v>
      </c>
      <c r="AA381" s="59">
        <v>0</v>
      </c>
      <c r="AB381" s="59">
        <v>0</v>
      </c>
    </row>
    <row r="382" spans="2:28" ht="102" hidden="1" x14ac:dyDescent="0.25">
      <c r="B382" s="53">
        <v>368</v>
      </c>
      <c r="C382" s="54" t="s">
        <v>834</v>
      </c>
      <c r="D382" s="63" t="s">
        <v>833</v>
      </c>
      <c r="E382" s="54" t="s">
        <v>11</v>
      </c>
      <c r="F382" s="40">
        <v>0</v>
      </c>
      <c r="G382" s="56">
        <v>0</v>
      </c>
      <c r="H382" s="57"/>
      <c r="I382" s="56">
        <v>0</v>
      </c>
      <c r="J382" s="64">
        <v>0</v>
      </c>
      <c r="L382" s="59">
        <v>0</v>
      </c>
      <c r="M382" s="59">
        <v>0</v>
      </c>
      <c r="N382" s="59">
        <v>0</v>
      </c>
      <c r="O382" s="59">
        <v>0</v>
      </c>
      <c r="P382" s="59">
        <v>0</v>
      </c>
      <c r="Q382" s="59">
        <v>0</v>
      </c>
      <c r="R382" s="59">
        <v>0</v>
      </c>
      <c r="S382" s="59">
        <v>0</v>
      </c>
      <c r="T382" s="59">
        <v>0</v>
      </c>
      <c r="U382" s="59">
        <v>0</v>
      </c>
      <c r="V382" s="59">
        <v>0</v>
      </c>
      <c r="W382" s="59">
        <v>0</v>
      </c>
      <c r="X382" s="59">
        <v>0</v>
      </c>
      <c r="Y382" s="59">
        <v>0</v>
      </c>
      <c r="Z382" s="59">
        <v>0</v>
      </c>
      <c r="AA382" s="59">
        <v>0</v>
      </c>
      <c r="AB382" s="59">
        <v>0</v>
      </c>
    </row>
    <row r="383" spans="2:28" ht="153" hidden="1" x14ac:dyDescent="0.25">
      <c r="B383" s="53">
        <v>369</v>
      </c>
      <c r="C383" s="54" t="s">
        <v>835</v>
      </c>
      <c r="D383" s="63" t="s">
        <v>836</v>
      </c>
      <c r="E383" s="54" t="s">
        <v>11</v>
      </c>
      <c r="F383" s="40">
        <v>0</v>
      </c>
      <c r="G383" s="56">
        <v>0</v>
      </c>
      <c r="H383" s="57"/>
      <c r="I383" s="56">
        <v>0</v>
      </c>
      <c r="J383" s="64">
        <v>0</v>
      </c>
      <c r="L383" s="59">
        <v>0</v>
      </c>
      <c r="M383" s="59">
        <v>0</v>
      </c>
      <c r="N383" s="59">
        <v>0</v>
      </c>
      <c r="O383" s="59">
        <v>0</v>
      </c>
      <c r="P383" s="59">
        <v>0</v>
      </c>
      <c r="Q383" s="59">
        <v>0</v>
      </c>
      <c r="R383" s="59">
        <v>0</v>
      </c>
      <c r="S383" s="59">
        <v>0</v>
      </c>
      <c r="T383" s="59">
        <v>0</v>
      </c>
      <c r="U383" s="59">
        <v>0</v>
      </c>
      <c r="V383" s="59">
        <v>0</v>
      </c>
      <c r="W383" s="59">
        <v>0</v>
      </c>
      <c r="X383" s="59">
        <v>0</v>
      </c>
      <c r="Y383" s="59">
        <v>0</v>
      </c>
      <c r="Z383" s="59">
        <v>0</v>
      </c>
      <c r="AA383" s="59">
        <v>0</v>
      </c>
      <c r="AB383" s="59">
        <v>0</v>
      </c>
    </row>
    <row r="384" spans="2:28" ht="63.75" hidden="1" x14ac:dyDescent="0.25">
      <c r="B384" s="53">
        <v>370</v>
      </c>
      <c r="C384" s="54" t="s">
        <v>837</v>
      </c>
      <c r="D384" s="63" t="s">
        <v>838</v>
      </c>
      <c r="E384" s="54" t="s">
        <v>11</v>
      </c>
      <c r="F384" s="40">
        <v>0</v>
      </c>
      <c r="G384" s="56">
        <v>0</v>
      </c>
      <c r="H384" s="57"/>
      <c r="I384" s="56">
        <v>0</v>
      </c>
      <c r="J384" s="64">
        <v>0</v>
      </c>
      <c r="L384" s="59">
        <v>0</v>
      </c>
      <c r="M384" s="59">
        <v>0</v>
      </c>
      <c r="N384" s="59">
        <v>0</v>
      </c>
      <c r="O384" s="59">
        <v>0</v>
      </c>
      <c r="P384" s="59">
        <v>0</v>
      </c>
      <c r="Q384" s="59">
        <v>0</v>
      </c>
      <c r="R384" s="59">
        <v>0</v>
      </c>
      <c r="S384" s="59">
        <v>0</v>
      </c>
      <c r="T384" s="59">
        <v>0</v>
      </c>
      <c r="U384" s="59">
        <v>0</v>
      </c>
      <c r="V384" s="59">
        <v>0</v>
      </c>
      <c r="W384" s="59">
        <v>0</v>
      </c>
      <c r="X384" s="59">
        <v>0</v>
      </c>
      <c r="Y384" s="59">
        <v>0</v>
      </c>
      <c r="Z384" s="59">
        <v>0</v>
      </c>
      <c r="AA384" s="59">
        <v>0</v>
      </c>
      <c r="AB384" s="59">
        <v>0</v>
      </c>
    </row>
    <row r="385" spans="2:28" ht="63.75" hidden="1" x14ac:dyDescent="0.25">
      <c r="B385" s="53">
        <v>371</v>
      </c>
      <c r="C385" s="54" t="s">
        <v>839</v>
      </c>
      <c r="D385" s="63" t="s">
        <v>838</v>
      </c>
      <c r="E385" s="54" t="s">
        <v>11</v>
      </c>
      <c r="F385" s="40">
        <v>0</v>
      </c>
      <c r="G385" s="56">
        <v>0</v>
      </c>
      <c r="H385" s="57"/>
      <c r="I385" s="56">
        <v>0</v>
      </c>
      <c r="J385" s="64">
        <v>0</v>
      </c>
      <c r="L385" s="59">
        <v>0</v>
      </c>
      <c r="M385" s="59">
        <v>0</v>
      </c>
      <c r="N385" s="59">
        <v>0</v>
      </c>
      <c r="O385" s="59">
        <v>0</v>
      </c>
      <c r="P385" s="59">
        <v>0</v>
      </c>
      <c r="Q385" s="59">
        <v>0</v>
      </c>
      <c r="R385" s="59">
        <v>0</v>
      </c>
      <c r="S385" s="59">
        <v>0</v>
      </c>
      <c r="T385" s="59">
        <v>0</v>
      </c>
      <c r="U385" s="59">
        <v>0</v>
      </c>
      <c r="V385" s="59">
        <v>0</v>
      </c>
      <c r="W385" s="59">
        <v>0</v>
      </c>
      <c r="X385" s="59">
        <v>0</v>
      </c>
      <c r="Y385" s="59">
        <v>0</v>
      </c>
      <c r="Z385" s="59">
        <v>0</v>
      </c>
      <c r="AA385" s="59">
        <v>0</v>
      </c>
      <c r="AB385" s="59">
        <v>0</v>
      </c>
    </row>
    <row r="386" spans="2:28" ht="76.5" hidden="1" x14ac:dyDescent="0.25">
      <c r="B386" s="53">
        <v>372</v>
      </c>
      <c r="C386" s="54" t="s">
        <v>840</v>
      </c>
      <c r="D386" s="63" t="s">
        <v>841</v>
      </c>
      <c r="E386" s="54" t="s">
        <v>11</v>
      </c>
      <c r="F386" s="40">
        <v>0</v>
      </c>
      <c r="G386" s="56">
        <v>0</v>
      </c>
      <c r="H386" s="57"/>
      <c r="I386" s="56">
        <v>0</v>
      </c>
      <c r="J386" s="64">
        <v>0</v>
      </c>
      <c r="L386" s="59">
        <v>0</v>
      </c>
      <c r="M386" s="59">
        <v>0</v>
      </c>
      <c r="N386" s="59">
        <v>0</v>
      </c>
      <c r="O386" s="59">
        <v>0</v>
      </c>
      <c r="P386" s="59">
        <v>0</v>
      </c>
      <c r="Q386" s="59">
        <v>0</v>
      </c>
      <c r="R386" s="59">
        <v>0</v>
      </c>
      <c r="S386" s="59">
        <v>0</v>
      </c>
      <c r="T386" s="59">
        <v>0</v>
      </c>
      <c r="U386" s="59">
        <v>0</v>
      </c>
      <c r="V386" s="59">
        <v>0</v>
      </c>
      <c r="W386" s="59">
        <v>0</v>
      </c>
      <c r="X386" s="59">
        <v>0</v>
      </c>
      <c r="Y386" s="59">
        <v>0</v>
      </c>
      <c r="Z386" s="59">
        <v>0</v>
      </c>
      <c r="AA386" s="59">
        <v>0</v>
      </c>
      <c r="AB386" s="59">
        <v>0</v>
      </c>
    </row>
    <row r="387" spans="2:28" ht="63.75" hidden="1" x14ac:dyDescent="0.25">
      <c r="B387" s="53">
        <v>373</v>
      </c>
      <c r="C387" s="54" t="s">
        <v>842</v>
      </c>
      <c r="D387" s="63" t="s">
        <v>841</v>
      </c>
      <c r="E387" s="54" t="s">
        <v>11</v>
      </c>
      <c r="F387" s="40">
        <v>0</v>
      </c>
      <c r="G387" s="56">
        <v>0</v>
      </c>
      <c r="H387" s="57"/>
      <c r="I387" s="56">
        <v>0</v>
      </c>
      <c r="J387" s="64">
        <v>0</v>
      </c>
      <c r="L387" s="59">
        <v>0</v>
      </c>
      <c r="M387" s="59">
        <v>0</v>
      </c>
      <c r="N387" s="59">
        <v>0</v>
      </c>
      <c r="O387" s="59">
        <v>0</v>
      </c>
      <c r="P387" s="59">
        <v>0</v>
      </c>
      <c r="Q387" s="59">
        <v>0</v>
      </c>
      <c r="R387" s="59">
        <v>0</v>
      </c>
      <c r="S387" s="59">
        <v>0</v>
      </c>
      <c r="T387" s="59">
        <v>0</v>
      </c>
      <c r="U387" s="59">
        <v>0</v>
      </c>
      <c r="V387" s="59">
        <v>0</v>
      </c>
      <c r="W387" s="59">
        <v>0</v>
      </c>
      <c r="X387" s="59">
        <v>0</v>
      </c>
      <c r="Y387" s="59">
        <v>0</v>
      </c>
      <c r="Z387" s="59">
        <v>0</v>
      </c>
      <c r="AA387" s="59">
        <v>0</v>
      </c>
      <c r="AB387" s="59">
        <v>0</v>
      </c>
    </row>
    <row r="388" spans="2:28" ht="51" hidden="1" x14ac:dyDescent="0.25">
      <c r="B388" s="53">
        <v>374</v>
      </c>
      <c r="C388" s="54" t="s">
        <v>843</v>
      </c>
      <c r="D388" s="63" t="s">
        <v>844</v>
      </c>
      <c r="E388" s="54" t="s">
        <v>11</v>
      </c>
      <c r="F388" s="40">
        <v>0</v>
      </c>
      <c r="G388" s="56">
        <v>0</v>
      </c>
      <c r="H388" s="57"/>
      <c r="I388" s="56">
        <v>0</v>
      </c>
      <c r="J388" s="64">
        <v>0</v>
      </c>
      <c r="L388" s="59">
        <v>0</v>
      </c>
      <c r="M388" s="59">
        <v>0</v>
      </c>
      <c r="N388" s="59">
        <v>0</v>
      </c>
      <c r="O388" s="59">
        <v>0</v>
      </c>
      <c r="P388" s="59">
        <v>0</v>
      </c>
      <c r="Q388" s="59">
        <v>0</v>
      </c>
      <c r="R388" s="59">
        <v>0</v>
      </c>
      <c r="S388" s="59">
        <v>0</v>
      </c>
      <c r="T388" s="59">
        <v>0</v>
      </c>
      <c r="U388" s="59">
        <v>0</v>
      </c>
      <c r="V388" s="59">
        <v>0</v>
      </c>
      <c r="W388" s="59">
        <v>0</v>
      </c>
      <c r="X388" s="59">
        <v>0</v>
      </c>
      <c r="Y388" s="59">
        <v>0</v>
      </c>
      <c r="Z388" s="59">
        <v>0</v>
      </c>
      <c r="AA388" s="59">
        <v>0</v>
      </c>
      <c r="AB388" s="59">
        <v>0</v>
      </c>
    </row>
    <row r="389" spans="2:28" ht="51" hidden="1" x14ac:dyDescent="0.25">
      <c r="B389" s="53">
        <v>375</v>
      </c>
      <c r="C389" s="54" t="s">
        <v>845</v>
      </c>
      <c r="D389" s="63" t="s">
        <v>844</v>
      </c>
      <c r="E389" s="54" t="s">
        <v>11</v>
      </c>
      <c r="F389" s="40">
        <v>0</v>
      </c>
      <c r="G389" s="56">
        <v>0</v>
      </c>
      <c r="H389" s="57"/>
      <c r="I389" s="56">
        <v>0</v>
      </c>
      <c r="J389" s="64">
        <v>0</v>
      </c>
      <c r="L389" s="59">
        <v>0</v>
      </c>
      <c r="M389" s="59">
        <v>0</v>
      </c>
      <c r="N389" s="59">
        <v>0</v>
      </c>
      <c r="O389" s="59">
        <v>0</v>
      </c>
      <c r="P389" s="59">
        <v>0</v>
      </c>
      <c r="Q389" s="59">
        <v>0</v>
      </c>
      <c r="R389" s="59">
        <v>0</v>
      </c>
      <c r="S389" s="59">
        <v>0</v>
      </c>
      <c r="T389" s="59">
        <v>0</v>
      </c>
      <c r="U389" s="59">
        <v>0</v>
      </c>
      <c r="V389" s="59">
        <v>0</v>
      </c>
      <c r="W389" s="59">
        <v>0</v>
      </c>
      <c r="X389" s="59">
        <v>0</v>
      </c>
      <c r="Y389" s="59">
        <v>0</v>
      </c>
      <c r="Z389" s="59">
        <v>0</v>
      </c>
      <c r="AA389" s="59">
        <v>0</v>
      </c>
      <c r="AB389" s="59">
        <v>0</v>
      </c>
    </row>
    <row r="390" spans="2:28" ht="51" hidden="1" x14ac:dyDescent="0.25">
      <c r="B390" s="53">
        <v>376</v>
      </c>
      <c r="C390" s="54" t="s">
        <v>846</v>
      </c>
      <c r="D390" s="63" t="s">
        <v>847</v>
      </c>
      <c r="E390" s="54" t="s">
        <v>11</v>
      </c>
      <c r="F390" s="40">
        <v>0</v>
      </c>
      <c r="G390" s="56">
        <v>0</v>
      </c>
      <c r="H390" s="57"/>
      <c r="I390" s="56">
        <v>0</v>
      </c>
      <c r="J390" s="64">
        <v>0</v>
      </c>
      <c r="L390" s="59">
        <v>0</v>
      </c>
      <c r="M390" s="59">
        <v>0</v>
      </c>
      <c r="N390" s="59">
        <v>0</v>
      </c>
      <c r="O390" s="59">
        <v>0</v>
      </c>
      <c r="P390" s="59">
        <v>0</v>
      </c>
      <c r="Q390" s="59">
        <v>0</v>
      </c>
      <c r="R390" s="59">
        <v>0</v>
      </c>
      <c r="S390" s="59">
        <v>0</v>
      </c>
      <c r="T390" s="59">
        <v>0</v>
      </c>
      <c r="U390" s="59">
        <v>0</v>
      </c>
      <c r="V390" s="59">
        <v>0</v>
      </c>
      <c r="W390" s="59">
        <v>0</v>
      </c>
      <c r="X390" s="59">
        <v>0</v>
      </c>
      <c r="Y390" s="59">
        <v>0</v>
      </c>
      <c r="Z390" s="59">
        <v>0</v>
      </c>
      <c r="AA390" s="59">
        <v>0</v>
      </c>
      <c r="AB390" s="59">
        <v>0</v>
      </c>
    </row>
    <row r="391" spans="2:28" ht="63.75" hidden="1" x14ac:dyDescent="0.25">
      <c r="B391" s="53">
        <v>377</v>
      </c>
      <c r="C391" s="54" t="s">
        <v>848</v>
      </c>
      <c r="D391" s="63" t="s">
        <v>849</v>
      </c>
      <c r="E391" s="54" t="s">
        <v>11</v>
      </c>
      <c r="F391" s="40">
        <v>0</v>
      </c>
      <c r="G391" s="56">
        <v>0</v>
      </c>
      <c r="H391" s="57"/>
      <c r="I391" s="56">
        <v>0</v>
      </c>
      <c r="J391" s="64">
        <v>0</v>
      </c>
      <c r="L391" s="59">
        <v>0</v>
      </c>
      <c r="M391" s="59">
        <v>0</v>
      </c>
      <c r="N391" s="59">
        <v>0</v>
      </c>
      <c r="O391" s="59">
        <v>0</v>
      </c>
      <c r="P391" s="59">
        <v>0</v>
      </c>
      <c r="Q391" s="59">
        <v>0</v>
      </c>
      <c r="R391" s="59">
        <v>0</v>
      </c>
      <c r="S391" s="59">
        <v>0</v>
      </c>
      <c r="T391" s="59">
        <v>0</v>
      </c>
      <c r="U391" s="59">
        <v>0</v>
      </c>
      <c r="V391" s="59">
        <v>0</v>
      </c>
      <c r="W391" s="59">
        <v>0</v>
      </c>
      <c r="X391" s="59">
        <v>0</v>
      </c>
      <c r="Y391" s="59">
        <v>0</v>
      </c>
      <c r="Z391" s="59">
        <v>0</v>
      </c>
      <c r="AA391" s="59">
        <v>0</v>
      </c>
      <c r="AB391" s="59">
        <v>0</v>
      </c>
    </row>
    <row r="392" spans="2:28" ht="63.75" hidden="1" x14ac:dyDescent="0.25">
      <c r="B392" s="53">
        <v>378</v>
      </c>
      <c r="C392" s="54" t="s">
        <v>850</v>
      </c>
      <c r="D392" s="63" t="s">
        <v>851</v>
      </c>
      <c r="E392" s="54" t="s">
        <v>11</v>
      </c>
      <c r="F392" s="40">
        <v>0</v>
      </c>
      <c r="G392" s="56">
        <v>0</v>
      </c>
      <c r="H392" s="57"/>
      <c r="I392" s="56">
        <v>0</v>
      </c>
      <c r="J392" s="64">
        <v>0</v>
      </c>
      <c r="L392" s="59">
        <v>0</v>
      </c>
      <c r="M392" s="59">
        <v>0</v>
      </c>
      <c r="N392" s="59">
        <v>0</v>
      </c>
      <c r="O392" s="59">
        <v>0</v>
      </c>
      <c r="P392" s="59">
        <v>0</v>
      </c>
      <c r="Q392" s="59">
        <v>0</v>
      </c>
      <c r="R392" s="59">
        <v>0</v>
      </c>
      <c r="S392" s="59">
        <v>0</v>
      </c>
      <c r="T392" s="59">
        <v>0</v>
      </c>
      <c r="U392" s="59">
        <v>0</v>
      </c>
      <c r="V392" s="59">
        <v>0</v>
      </c>
      <c r="W392" s="59">
        <v>0</v>
      </c>
      <c r="X392" s="59">
        <v>0</v>
      </c>
      <c r="Y392" s="59">
        <v>0</v>
      </c>
      <c r="Z392" s="59">
        <v>0</v>
      </c>
      <c r="AA392" s="59">
        <v>0</v>
      </c>
      <c r="AB392" s="59">
        <v>0</v>
      </c>
    </row>
    <row r="393" spans="2:28" ht="63.75" hidden="1" x14ac:dyDescent="0.25">
      <c r="B393" s="53">
        <v>379</v>
      </c>
      <c r="C393" s="54" t="s">
        <v>852</v>
      </c>
      <c r="D393" s="63" t="s">
        <v>853</v>
      </c>
      <c r="E393" s="54" t="s">
        <v>11</v>
      </c>
      <c r="F393" s="40">
        <v>0</v>
      </c>
      <c r="G393" s="56">
        <v>0</v>
      </c>
      <c r="H393" s="57"/>
      <c r="I393" s="56">
        <v>0</v>
      </c>
      <c r="J393" s="64">
        <v>0</v>
      </c>
      <c r="L393" s="59">
        <v>0</v>
      </c>
      <c r="M393" s="59">
        <v>0</v>
      </c>
      <c r="N393" s="59">
        <v>0</v>
      </c>
      <c r="O393" s="59">
        <v>0</v>
      </c>
      <c r="P393" s="59">
        <v>0</v>
      </c>
      <c r="Q393" s="59">
        <v>0</v>
      </c>
      <c r="R393" s="59">
        <v>0</v>
      </c>
      <c r="S393" s="59">
        <v>0</v>
      </c>
      <c r="T393" s="59">
        <v>0</v>
      </c>
      <c r="U393" s="59">
        <v>0</v>
      </c>
      <c r="V393" s="59">
        <v>0</v>
      </c>
      <c r="W393" s="59">
        <v>0</v>
      </c>
      <c r="X393" s="59">
        <v>0</v>
      </c>
      <c r="Y393" s="59">
        <v>0</v>
      </c>
      <c r="Z393" s="59">
        <v>0</v>
      </c>
      <c r="AA393" s="59">
        <v>0</v>
      </c>
      <c r="AB393" s="59">
        <v>0</v>
      </c>
    </row>
    <row r="394" spans="2:28" ht="76.5" hidden="1" x14ac:dyDescent="0.25">
      <c r="B394" s="53">
        <v>380</v>
      </c>
      <c r="C394" s="54" t="s">
        <v>854</v>
      </c>
      <c r="D394" s="63" t="s">
        <v>855</v>
      </c>
      <c r="E394" s="54" t="s">
        <v>11</v>
      </c>
      <c r="F394" s="40">
        <v>0</v>
      </c>
      <c r="G394" s="56">
        <v>0</v>
      </c>
      <c r="H394" s="57"/>
      <c r="I394" s="56">
        <v>0</v>
      </c>
      <c r="J394" s="64">
        <v>0</v>
      </c>
      <c r="L394" s="59">
        <v>0</v>
      </c>
      <c r="M394" s="59">
        <v>0</v>
      </c>
      <c r="N394" s="59">
        <v>0</v>
      </c>
      <c r="O394" s="59">
        <v>0</v>
      </c>
      <c r="P394" s="59">
        <v>0</v>
      </c>
      <c r="Q394" s="59">
        <v>0</v>
      </c>
      <c r="R394" s="59">
        <v>0</v>
      </c>
      <c r="S394" s="59">
        <v>0</v>
      </c>
      <c r="T394" s="59">
        <v>0</v>
      </c>
      <c r="U394" s="59">
        <v>0</v>
      </c>
      <c r="V394" s="59">
        <v>0</v>
      </c>
      <c r="W394" s="59">
        <v>0</v>
      </c>
      <c r="X394" s="59">
        <v>0</v>
      </c>
      <c r="Y394" s="59">
        <v>0</v>
      </c>
      <c r="Z394" s="59">
        <v>0</v>
      </c>
      <c r="AA394" s="59">
        <v>0</v>
      </c>
      <c r="AB394" s="59">
        <v>0</v>
      </c>
    </row>
    <row r="395" spans="2:28" ht="76.5" hidden="1" x14ac:dyDescent="0.25">
      <c r="B395" s="53">
        <v>381</v>
      </c>
      <c r="C395" s="54" t="s">
        <v>856</v>
      </c>
      <c r="D395" s="63" t="s">
        <v>855</v>
      </c>
      <c r="E395" s="54" t="s">
        <v>11</v>
      </c>
      <c r="F395" s="40">
        <v>0</v>
      </c>
      <c r="G395" s="56">
        <v>0</v>
      </c>
      <c r="H395" s="57"/>
      <c r="I395" s="56">
        <v>0</v>
      </c>
      <c r="J395" s="64">
        <v>0</v>
      </c>
      <c r="L395" s="59">
        <v>0</v>
      </c>
      <c r="M395" s="59">
        <v>0</v>
      </c>
      <c r="N395" s="59">
        <v>0</v>
      </c>
      <c r="O395" s="59">
        <v>0</v>
      </c>
      <c r="P395" s="59">
        <v>0</v>
      </c>
      <c r="Q395" s="59">
        <v>0</v>
      </c>
      <c r="R395" s="59">
        <v>0</v>
      </c>
      <c r="S395" s="59">
        <v>0</v>
      </c>
      <c r="T395" s="59">
        <v>0</v>
      </c>
      <c r="U395" s="59">
        <v>0</v>
      </c>
      <c r="V395" s="59">
        <v>0</v>
      </c>
      <c r="W395" s="59">
        <v>0</v>
      </c>
      <c r="X395" s="59">
        <v>0</v>
      </c>
      <c r="Y395" s="59">
        <v>0</v>
      </c>
      <c r="Z395" s="59">
        <v>0</v>
      </c>
      <c r="AA395" s="59">
        <v>0</v>
      </c>
      <c r="AB395" s="59">
        <v>0</v>
      </c>
    </row>
    <row r="396" spans="2:28" ht="76.5" hidden="1" x14ac:dyDescent="0.25">
      <c r="B396" s="53">
        <v>382</v>
      </c>
      <c r="C396" s="54" t="s">
        <v>857</v>
      </c>
      <c r="D396" s="63" t="s">
        <v>858</v>
      </c>
      <c r="E396" s="54" t="s">
        <v>11</v>
      </c>
      <c r="F396" s="40">
        <v>0</v>
      </c>
      <c r="G396" s="56">
        <v>0</v>
      </c>
      <c r="H396" s="57"/>
      <c r="I396" s="56">
        <v>0</v>
      </c>
      <c r="J396" s="64">
        <v>0</v>
      </c>
      <c r="L396" s="59">
        <v>0</v>
      </c>
      <c r="M396" s="59">
        <v>0</v>
      </c>
      <c r="N396" s="59">
        <v>0</v>
      </c>
      <c r="O396" s="59">
        <v>0</v>
      </c>
      <c r="P396" s="59">
        <v>0</v>
      </c>
      <c r="Q396" s="59">
        <v>0</v>
      </c>
      <c r="R396" s="59">
        <v>0</v>
      </c>
      <c r="S396" s="59">
        <v>0</v>
      </c>
      <c r="T396" s="59">
        <v>0</v>
      </c>
      <c r="U396" s="59">
        <v>0</v>
      </c>
      <c r="V396" s="59">
        <v>0</v>
      </c>
      <c r="W396" s="59">
        <v>0</v>
      </c>
      <c r="X396" s="59">
        <v>0</v>
      </c>
      <c r="Y396" s="59">
        <v>0</v>
      </c>
      <c r="Z396" s="59">
        <v>0</v>
      </c>
      <c r="AA396" s="59">
        <v>0</v>
      </c>
      <c r="AB396" s="59">
        <v>0</v>
      </c>
    </row>
    <row r="397" spans="2:28" ht="76.5" hidden="1" x14ac:dyDescent="0.25">
      <c r="B397" s="53">
        <v>383</v>
      </c>
      <c r="C397" s="54" t="s">
        <v>859</v>
      </c>
      <c r="D397" s="63" t="s">
        <v>858</v>
      </c>
      <c r="E397" s="54" t="s">
        <v>11</v>
      </c>
      <c r="F397" s="40">
        <v>0</v>
      </c>
      <c r="G397" s="56">
        <v>0</v>
      </c>
      <c r="H397" s="57"/>
      <c r="I397" s="56">
        <v>0</v>
      </c>
      <c r="J397" s="64">
        <v>0</v>
      </c>
      <c r="L397" s="59">
        <v>0</v>
      </c>
      <c r="M397" s="59">
        <v>0</v>
      </c>
      <c r="N397" s="59">
        <v>0</v>
      </c>
      <c r="O397" s="59">
        <v>0</v>
      </c>
      <c r="P397" s="59">
        <v>0</v>
      </c>
      <c r="Q397" s="59">
        <v>0</v>
      </c>
      <c r="R397" s="59">
        <v>0</v>
      </c>
      <c r="S397" s="59">
        <v>0</v>
      </c>
      <c r="T397" s="59">
        <v>0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0</v>
      </c>
      <c r="AA397" s="59">
        <v>0</v>
      </c>
      <c r="AB397" s="59">
        <v>0</v>
      </c>
    </row>
    <row r="398" spans="2:28" ht="102" hidden="1" x14ac:dyDescent="0.25">
      <c r="B398" s="53">
        <v>384</v>
      </c>
      <c r="C398" s="54" t="s">
        <v>860</v>
      </c>
      <c r="D398" s="63" t="s">
        <v>861</v>
      </c>
      <c r="E398" s="54" t="s">
        <v>862</v>
      </c>
      <c r="F398" s="40">
        <v>0</v>
      </c>
      <c r="G398" s="56">
        <v>0</v>
      </c>
      <c r="H398" s="57"/>
      <c r="I398" s="56">
        <v>0</v>
      </c>
      <c r="J398" s="64">
        <v>0</v>
      </c>
      <c r="L398" s="59">
        <v>0</v>
      </c>
      <c r="M398" s="59">
        <v>0</v>
      </c>
      <c r="N398" s="59">
        <v>0</v>
      </c>
      <c r="O398" s="59">
        <v>0</v>
      </c>
      <c r="P398" s="59">
        <v>0</v>
      </c>
      <c r="Q398" s="59">
        <v>0</v>
      </c>
      <c r="R398" s="59">
        <v>0</v>
      </c>
      <c r="S398" s="59">
        <v>0</v>
      </c>
      <c r="T398" s="59">
        <v>0</v>
      </c>
      <c r="U398" s="59">
        <v>0</v>
      </c>
      <c r="V398" s="59">
        <v>0</v>
      </c>
      <c r="W398" s="59">
        <v>0</v>
      </c>
      <c r="X398" s="59">
        <v>0</v>
      </c>
      <c r="Y398" s="59">
        <v>0</v>
      </c>
      <c r="Z398" s="59">
        <v>0</v>
      </c>
      <c r="AA398" s="59">
        <v>0</v>
      </c>
      <c r="AB398" s="59">
        <v>0</v>
      </c>
    </row>
    <row r="399" spans="2:28" ht="102" hidden="1" x14ac:dyDescent="0.25">
      <c r="B399" s="53">
        <v>385</v>
      </c>
      <c r="C399" s="54" t="s">
        <v>863</v>
      </c>
      <c r="D399" s="63" t="s">
        <v>861</v>
      </c>
      <c r="E399" s="54" t="s">
        <v>862</v>
      </c>
      <c r="F399" s="40">
        <v>0</v>
      </c>
      <c r="G399" s="56">
        <v>0</v>
      </c>
      <c r="H399" s="57"/>
      <c r="I399" s="56">
        <v>0</v>
      </c>
      <c r="J399" s="64">
        <v>0</v>
      </c>
      <c r="L399" s="59">
        <v>0</v>
      </c>
      <c r="M399" s="59">
        <v>0</v>
      </c>
      <c r="N399" s="59">
        <v>0</v>
      </c>
      <c r="O399" s="59">
        <v>0</v>
      </c>
      <c r="P399" s="59">
        <v>0</v>
      </c>
      <c r="Q399" s="59">
        <v>0</v>
      </c>
      <c r="R399" s="59">
        <v>0</v>
      </c>
      <c r="S399" s="59">
        <v>0</v>
      </c>
      <c r="T399" s="59">
        <v>0</v>
      </c>
      <c r="U399" s="59">
        <v>0</v>
      </c>
      <c r="V399" s="59">
        <v>0</v>
      </c>
      <c r="W399" s="59">
        <v>0</v>
      </c>
      <c r="X399" s="59">
        <v>0</v>
      </c>
      <c r="Y399" s="59">
        <v>0</v>
      </c>
      <c r="Z399" s="59">
        <v>0</v>
      </c>
      <c r="AA399" s="59">
        <v>0</v>
      </c>
      <c r="AB399" s="59">
        <v>0</v>
      </c>
    </row>
    <row r="400" spans="2:28" ht="102" hidden="1" x14ac:dyDescent="0.25">
      <c r="B400" s="53">
        <v>386</v>
      </c>
      <c r="C400" s="54" t="s">
        <v>864</v>
      </c>
      <c r="D400" s="63" t="s">
        <v>865</v>
      </c>
      <c r="E400" s="54" t="s">
        <v>11</v>
      </c>
      <c r="F400" s="40">
        <v>0</v>
      </c>
      <c r="G400" s="56">
        <v>0</v>
      </c>
      <c r="H400" s="57"/>
      <c r="I400" s="56">
        <v>0</v>
      </c>
      <c r="J400" s="64">
        <v>0</v>
      </c>
      <c r="L400" s="59">
        <v>0</v>
      </c>
      <c r="M400" s="59">
        <v>0</v>
      </c>
      <c r="N400" s="59">
        <v>0</v>
      </c>
      <c r="O400" s="59">
        <v>0</v>
      </c>
      <c r="P400" s="59">
        <v>0</v>
      </c>
      <c r="Q400" s="59">
        <v>0</v>
      </c>
      <c r="R400" s="59">
        <v>0</v>
      </c>
      <c r="S400" s="59">
        <v>0</v>
      </c>
      <c r="T400" s="59">
        <v>0</v>
      </c>
      <c r="U400" s="59">
        <v>0</v>
      </c>
      <c r="V400" s="59">
        <v>0</v>
      </c>
      <c r="W400" s="59">
        <v>0</v>
      </c>
      <c r="X400" s="59">
        <v>0</v>
      </c>
      <c r="Y400" s="59">
        <v>0</v>
      </c>
      <c r="Z400" s="59">
        <v>0</v>
      </c>
      <c r="AA400" s="59">
        <v>0</v>
      </c>
      <c r="AB400" s="59">
        <v>0</v>
      </c>
    </row>
    <row r="401" spans="2:28" ht="102" hidden="1" x14ac:dyDescent="0.25">
      <c r="B401" s="53">
        <v>387</v>
      </c>
      <c r="C401" s="54" t="s">
        <v>866</v>
      </c>
      <c r="D401" s="63" t="s">
        <v>865</v>
      </c>
      <c r="E401" s="54" t="s">
        <v>11</v>
      </c>
      <c r="F401" s="40">
        <v>0</v>
      </c>
      <c r="G401" s="56">
        <v>0</v>
      </c>
      <c r="H401" s="57"/>
      <c r="I401" s="56">
        <v>0</v>
      </c>
      <c r="J401" s="64">
        <v>0</v>
      </c>
      <c r="L401" s="59">
        <v>0</v>
      </c>
      <c r="M401" s="59">
        <v>0</v>
      </c>
      <c r="N401" s="59">
        <v>0</v>
      </c>
      <c r="O401" s="59">
        <v>0</v>
      </c>
      <c r="P401" s="59">
        <v>0</v>
      </c>
      <c r="Q401" s="59">
        <v>0</v>
      </c>
      <c r="R401" s="59">
        <v>0</v>
      </c>
      <c r="S401" s="59">
        <v>0</v>
      </c>
      <c r="T401" s="59">
        <v>0</v>
      </c>
      <c r="U401" s="59">
        <v>0</v>
      </c>
      <c r="V401" s="59">
        <v>0</v>
      </c>
      <c r="W401" s="59">
        <v>0</v>
      </c>
      <c r="X401" s="59">
        <v>0</v>
      </c>
      <c r="Y401" s="59">
        <v>0</v>
      </c>
      <c r="Z401" s="59">
        <v>0</v>
      </c>
      <c r="AA401" s="59">
        <v>0</v>
      </c>
      <c r="AB401" s="59">
        <v>0</v>
      </c>
    </row>
    <row r="402" spans="2:28" ht="102" hidden="1" x14ac:dyDescent="0.25">
      <c r="B402" s="53">
        <v>388</v>
      </c>
      <c r="C402" s="54" t="s">
        <v>867</v>
      </c>
      <c r="D402" s="63" t="s">
        <v>868</v>
      </c>
      <c r="E402" s="54" t="s">
        <v>11</v>
      </c>
      <c r="F402" s="40">
        <v>0</v>
      </c>
      <c r="G402" s="56">
        <v>0</v>
      </c>
      <c r="H402" s="57"/>
      <c r="I402" s="56">
        <v>0</v>
      </c>
      <c r="J402" s="64">
        <v>0</v>
      </c>
      <c r="L402" s="59">
        <v>0</v>
      </c>
      <c r="M402" s="59">
        <v>0</v>
      </c>
      <c r="N402" s="59">
        <v>0</v>
      </c>
      <c r="O402" s="59">
        <v>0</v>
      </c>
      <c r="P402" s="59">
        <v>0</v>
      </c>
      <c r="Q402" s="59">
        <v>0</v>
      </c>
      <c r="R402" s="59">
        <v>0</v>
      </c>
      <c r="S402" s="59">
        <v>0</v>
      </c>
      <c r="T402" s="59">
        <v>0</v>
      </c>
      <c r="U402" s="59">
        <v>0</v>
      </c>
      <c r="V402" s="59">
        <v>0</v>
      </c>
      <c r="W402" s="59">
        <v>0</v>
      </c>
      <c r="X402" s="59">
        <v>0</v>
      </c>
      <c r="Y402" s="59">
        <v>0</v>
      </c>
      <c r="Z402" s="59">
        <v>0</v>
      </c>
      <c r="AA402" s="59">
        <v>0</v>
      </c>
      <c r="AB402" s="59">
        <v>0</v>
      </c>
    </row>
    <row r="403" spans="2:28" ht="102" hidden="1" x14ac:dyDescent="0.25">
      <c r="B403" s="53">
        <v>389</v>
      </c>
      <c r="C403" s="54" t="s">
        <v>869</v>
      </c>
      <c r="D403" s="63" t="s">
        <v>868</v>
      </c>
      <c r="E403" s="54" t="s">
        <v>11</v>
      </c>
      <c r="F403" s="40">
        <v>0</v>
      </c>
      <c r="G403" s="56">
        <v>0</v>
      </c>
      <c r="H403" s="57"/>
      <c r="I403" s="56">
        <v>0</v>
      </c>
      <c r="J403" s="64">
        <v>0</v>
      </c>
      <c r="L403" s="59">
        <v>0</v>
      </c>
      <c r="M403" s="59">
        <v>0</v>
      </c>
      <c r="N403" s="59">
        <v>0</v>
      </c>
      <c r="O403" s="59">
        <v>0</v>
      </c>
      <c r="P403" s="59">
        <v>0</v>
      </c>
      <c r="Q403" s="59">
        <v>0</v>
      </c>
      <c r="R403" s="59">
        <v>0</v>
      </c>
      <c r="S403" s="59">
        <v>0</v>
      </c>
      <c r="T403" s="59">
        <v>0</v>
      </c>
      <c r="U403" s="59">
        <v>0</v>
      </c>
      <c r="V403" s="59">
        <v>0</v>
      </c>
      <c r="W403" s="59">
        <v>0</v>
      </c>
      <c r="X403" s="59">
        <v>0</v>
      </c>
      <c r="Y403" s="59">
        <v>0</v>
      </c>
      <c r="Z403" s="59">
        <v>0</v>
      </c>
      <c r="AA403" s="59">
        <v>0</v>
      </c>
      <c r="AB403" s="59">
        <v>0</v>
      </c>
    </row>
    <row r="404" spans="2:28" ht="76.5" hidden="1" x14ac:dyDescent="0.25">
      <c r="B404" s="53">
        <v>390</v>
      </c>
      <c r="C404" s="54" t="s">
        <v>870</v>
      </c>
      <c r="D404" s="63" t="s">
        <v>871</v>
      </c>
      <c r="E404" s="54" t="s">
        <v>11</v>
      </c>
      <c r="F404" s="40">
        <v>0</v>
      </c>
      <c r="G404" s="56">
        <v>0</v>
      </c>
      <c r="H404" s="57"/>
      <c r="I404" s="56">
        <v>0</v>
      </c>
      <c r="J404" s="64">
        <v>0</v>
      </c>
      <c r="L404" s="59">
        <v>0</v>
      </c>
      <c r="M404" s="59">
        <v>0</v>
      </c>
      <c r="N404" s="59">
        <v>0</v>
      </c>
      <c r="O404" s="59">
        <v>0</v>
      </c>
      <c r="P404" s="59">
        <v>0</v>
      </c>
      <c r="Q404" s="59">
        <v>0</v>
      </c>
      <c r="R404" s="59">
        <v>0</v>
      </c>
      <c r="S404" s="59">
        <v>0</v>
      </c>
      <c r="T404" s="59">
        <v>0</v>
      </c>
      <c r="U404" s="59">
        <v>0</v>
      </c>
      <c r="V404" s="59">
        <v>0</v>
      </c>
      <c r="W404" s="59">
        <v>0</v>
      </c>
      <c r="X404" s="59">
        <v>0</v>
      </c>
      <c r="Y404" s="59">
        <v>0</v>
      </c>
      <c r="Z404" s="59">
        <v>0</v>
      </c>
      <c r="AA404" s="59">
        <v>0</v>
      </c>
      <c r="AB404" s="59">
        <v>0</v>
      </c>
    </row>
    <row r="405" spans="2:28" ht="76.5" hidden="1" x14ac:dyDescent="0.25">
      <c r="B405" s="53">
        <v>391</v>
      </c>
      <c r="C405" s="54" t="s">
        <v>872</v>
      </c>
      <c r="D405" s="63" t="s">
        <v>871</v>
      </c>
      <c r="E405" s="54" t="s">
        <v>11</v>
      </c>
      <c r="F405" s="40">
        <v>0</v>
      </c>
      <c r="G405" s="56">
        <v>0</v>
      </c>
      <c r="H405" s="57"/>
      <c r="I405" s="56">
        <v>0</v>
      </c>
      <c r="J405" s="64">
        <v>0</v>
      </c>
      <c r="L405" s="59">
        <v>0</v>
      </c>
      <c r="M405" s="59">
        <v>0</v>
      </c>
      <c r="N405" s="59">
        <v>0</v>
      </c>
      <c r="O405" s="59">
        <v>0</v>
      </c>
      <c r="P405" s="59">
        <v>0</v>
      </c>
      <c r="Q405" s="59">
        <v>0</v>
      </c>
      <c r="R405" s="59">
        <v>0</v>
      </c>
      <c r="S405" s="59">
        <v>0</v>
      </c>
      <c r="T405" s="59">
        <v>0</v>
      </c>
      <c r="U405" s="59">
        <v>0</v>
      </c>
      <c r="V405" s="59">
        <v>0</v>
      </c>
      <c r="W405" s="59">
        <v>0</v>
      </c>
      <c r="X405" s="59">
        <v>0</v>
      </c>
      <c r="Y405" s="59">
        <v>0</v>
      </c>
      <c r="Z405" s="59">
        <v>0</v>
      </c>
      <c r="AA405" s="59">
        <v>0</v>
      </c>
      <c r="AB405" s="59">
        <v>0</v>
      </c>
    </row>
    <row r="406" spans="2:28" ht="63.75" hidden="1" x14ac:dyDescent="0.25">
      <c r="B406" s="53">
        <v>392</v>
      </c>
      <c r="C406" s="54" t="s">
        <v>873</v>
      </c>
      <c r="D406" s="63" t="s">
        <v>874</v>
      </c>
      <c r="E406" s="54" t="s">
        <v>11</v>
      </c>
      <c r="F406" s="40">
        <v>0</v>
      </c>
      <c r="G406" s="56">
        <v>0</v>
      </c>
      <c r="H406" s="57"/>
      <c r="I406" s="56">
        <v>0</v>
      </c>
      <c r="J406" s="64">
        <v>0</v>
      </c>
      <c r="L406" s="59">
        <v>0</v>
      </c>
      <c r="M406" s="59">
        <v>0</v>
      </c>
      <c r="N406" s="59">
        <v>0</v>
      </c>
      <c r="O406" s="59">
        <v>0</v>
      </c>
      <c r="P406" s="59">
        <v>0</v>
      </c>
      <c r="Q406" s="59">
        <v>0</v>
      </c>
      <c r="R406" s="59">
        <v>0</v>
      </c>
      <c r="S406" s="59">
        <v>0</v>
      </c>
      <c r="T406" s="59">
        <v>0</v>
      </c>
      <c r="U406" s="59">
        <v>0</v>
      </c>
      <c r="V406" s="59">
        <v>0</v>
      </c>
      <c r="W406" s="59">
        <v>0</v>
      </c>
      <c r="X406" s="59">
        <v>0</v>
      </c>
      <c r="Y406" s="59">
        <v>0</v>
      </c>
      <c r="Z406" s="59">
        <v>0</v>
      </c>
      <c r="AA406" s="59">
        <v>0</v>
      </c>
      <c r="AB406" s="59">
        <v>0</v>
      </c>
    </row>
    <row r="407" spans="2:28" ht="63.75" hidden="1" x14ac:dyDescent="0.25">
      <c r="B407" s="53">
        <v>393</v>
      </c>
      <c r="C407" s="54" t="s">
        <v>875</v>
      </c>
      <c r="D407" s="63" t="s">
        <v>874</v>
      </c>
      <c r="E407" s="54" t="s">
        <v>11</v>
      </c>
      <c r="F407" s="40">
        <v>0</v>
      </c>
      <c r="G407" s="56">
        <v>0</v>
      </c>
      <c r="H407" s="57"/>
      <c r="I407" s="56">
        <v>0</v>
      </c>
      <c r="J407" s="64">
        <v>0</v>
      </c>
      <c r="L407" s="59">
        <v>0</v>
      </c>
      <c r="M407" s="59">
        <v>0</v>
      </c>
      <c r="N407" s="59">
        <v>0</v>
      </c>
      <c r="O407" s="59">
        <v>0</v>
      </c>
      <c r="P407" s="59">
        <v>0</v>
      </c>
      <c r="Q407" s="59">
        <v>0</v>
      </c>
      <c r="R407" s="59">
        <v>0</v>
      </c>
      <c r="S407" s="59">
        <v>0</v>
      </c>
      <c r="T407" s="59">
        <v>0</v>
      </c>
      <c r="U407" s="59">
        <v>0</v>
      </c>
      <c r="V407" s="59">
        <v>0</v>
      </c>
      <c r="W407" s="59">
        <v>0</v>
      </c>
      <c r="X407" s="59">
        <v>0</v>
      </c>
      <c r="Y407" s="59">
        <v>0</v>
      </c>
      <c r="Z407" s="59">
        <v>0</v>
      </c>
      <c r="AA407" s="59">
        <v>0</v>
      </c>
      <c r="AB407" s="59">
        <v>0</v>
      </c>
    </row>
    <row r="408" spans="2:28" ht="51" hidden="1" x14ac:dyDescent="0.25">
      <c r="B408" s="53">
        <v>394</v>
      </c>
      <c r="C408" s="54" t="s">
        <v>876</v>
      </c>
      <c r="D408" s="63" t="s">
        <v>877</v>
      </c>
      <c r="E408" s="54" t="s">
        <v>11</v>
      </c>
      <c r="F408" s="40">
        <v>0</v>
      </c>
      <c r="G408" s="56">
        <v>0</v>
      </c>
      <c r="H408" s="57"/>
      <c r="I408" s="56">
        <v>0</v>
      </c>
      <c r="J408" s="64">
        <v>0</v>
      </c>
      <c r="L408" s="59">
        <v>0</v>
      </c>
      <c r="M408" s="59">
        <v>0</v>
      </c>
      <c r="N408" s="59">
        <v>0</v>
      </c>
      <c r="O408" s="59">
        <v>0</v>
      </c>
      <c r="P408" s="59">
        <v>0</v>
      </c>
      <c r="Q408" s="59">
        <v>0</v>
      </c>
      <c r="R408" s="59">
        <v>0</v>
      </c>
      <c r="S408" s="59">
        <v>0</v>
      </c>
      <c r="T408" s="59">
        <v>0</v>
      </c>
      <c r="U408" s="59">
        <v>0</v>
      </c>
      <c r="V408" s="59">
        <v>0</v>
      </c>
      <c r="W408" s="59">
        <v>0</v>
      </c>
      <c r="X408" s="59">
        <v>0</v>
      </c>
      <c r="Y408" s="59">
        <v>0</v>
      </c>
      <c r="Z408" s="59">
        <v>0</v>
      </c>
      <c r="AA408" s="59">
        <v>0</v>
      </c>
      <c r="AB408" s="59">
        <v>0</v>
      </c>
    </row>
    <row r="409" spans="2:28" ht="51" hidden="1" x14ac:dyDescent="0.25">
      <c r="B409" s="53">
        <v>395</v>
      </c>
      <c r="C409" s="54" t="s">
        <v>878</v>
      </c>
      <c r="D409" s="63" t="s">
        <v>877</v>
      </c>
      <c r="E409" s="54" t="s">
        <v>11</v>
      </c>
      <c r="F409" s="40">
        <v>0</v>
      </c>
      <c r="G409" s="56">
        <v>0</v>
      </c>
      <c r="H409" s="57"/>
      <c r="I409" s="56">
        <v>0</v>
      </c>
      <c r="J409" s="64">
        <v>0</v>
      </c>
      <c r="L409" s="59">
        <v>0</v>
      </c>
      <c r="M409" s="59">
        <v>0</v>
      </c>
      <c r="N409" s="59">
        <v>0</v>
      </c>
      <c r="O409" s="59">
        <v>0</v>
      </c>
      <c r="P409" s="59">
        <v>0</v>
      </c>
      <c r="Q409" s="59">
        <v>0</v>
      </c>
      <c r="R409" s="59">
        <v>0</v>
      </c>
      <c r="S409" s="59">
        <v>0</v>
      </c>
      <c r="T409" s="59">
        <v>0</v>
      </c>
      <c r="U409" s="59">
        <v>0</v>
      </c>
      <c r="V409" s="59">
        <v>0</v>
      </c>
      <c r="W409" s="59">
        <v>0</v>
      </c>
      <c r="X409" s="59">
        <v>0</v>
      </c>
      <c r="Y409" s="59">
        <v>0</v>
      </c>
      <c r="Z409" s="59">
        <v>0</v>
      </c>
      <c r="AA409" s="59">
        <v>0</v>
      </c>
      <c r="AB409" s="59">
        <v>0</v>
      </c>
    </row>
    <row r="410" spans="2:28" ht="76.5" hidden="1" x14ac:dyDescent="0.25">
      <c r="B410" s="53">
        <v>396</v>
      </c>
      <c r="C410" s="54" t="s">
        <v>879</v>
      </c>
      <c r="D410" s="63" t="s">
        <v>880</v>
      </c>
      <c r="E410" s="54" t="s">
        <v>11</v>
      </c>
      <c r="F410" s="40">
        <v>0</v>
      </c>
      <c r="G410" s="56">
        <v>0</v>
      </c>
      <c r="H410" s="57"/>
      <c r="I410" s="56">
        <v>0</v>
      </c>
      <c r="J410" s="64">
        <v>0</v>
      </c>
      <c r="L410" s="59">
        <v>0</v>
      </c>
      <c r="M410" s="59">
        <v>0</v>
      </c>
      <c r="N410" s="59">
        <v>0</v>
      </c>
      <c r="O410" s="59">
        <v>0</v>
      </c>
      <c r="P410" s="59">
        <v>0</v>
      </c>
      <c r="Q410" s="59">
        <v>0</v>
      </c>
      <c r="R410" s="59">
        <v>0</v>
      </c>
      <c r="S410" s="59">
        <v>0</v>
      </c>
      <c r="T410" s="59">
        <v>0</v>
      </c>
      <c r="U410" s="59">
        <v>0</v>
      </c>
      <c r="V410" s="59">
        <v>0</v>
      </c>
      <c r="W410" s="59">
        <v>0</v>
      </c>
      <c r="X410" s="59">
        <v>0</v>
      </c>
      <c r="Y410" s="59">
        <v>0</v>
      </c>
      <c r="Z410" s="59">
        <v>0</v>
      </c>
      <c r="AA410" s="59">
        <v>0</v>
      </c>
      <c r="AB410" s="59">
        <v>0</v>
      </c>
    </row>
    <row r="411" spans="2:28" ht="76.5" hidden="1" x14ac:dyDescent="0.25">
      <c r="B411" s="53">
        <v>397</v>
      </c>
      <c r="C411" s="54" t="s">
        <v>881</v>
      </c>
      <c r="D411" s="63" t="s">
        <v>880</v>
      </c>
      <c r="E411" s="54" t="s">
        <v>11</v>
      </c>
      <c r="F411" s="40">
        <v>0</v>
      </c>
      <c r="G411" s="56">
        <v>0</v>
      </c>
      <c r="H411" s="57"/>
      <c r="I411" s="56">
        <v>0</v>
      </c>
      <c r="J411" s="64">
        <v>0</v>
      </c>
      <c r="L411" s="59">
        <v>0</v>
      </c>
      <c r="M411" s="59">
        <v>0</v>
      </c>
      <c r="N411" s="59">
        <v>0</v>
      </c>
      <c r="O411" s="59">
        <v>0</v>
      </c>
      <c r="P411" s="59">
        <v>0</v>
      </c>
      <c r="Q411" s="59">
        <v>0</v>
      </c>
      <c r="R411" s="59">
        <v>0</v>
      </c>
      <c r="S411" s="59">
        <v>0</v>
      </c>
      <c r="T411" s="59">
        <v>0</v>
      </c>
      <c r="U411" s="59">
        <v>0</v>
      </c>
      <c r="V411" s="59">
        <v>0</v>
      </c>
      <c r="W411" s="59">
        <v>0</v>
      </c>
      <c r="X411" s="59">
        <v>0</v>
      </c>
      <c r="Y411" s="59">
        <v>0</v>
      </c>
      <c r="Z411" s="59">
        <v>0</v>
      </c>
      <c r="AA411" s="59">
        <v>0</v>
      </c>
      <c r="AB411" s="59">
        <v>0</v>
      </c>
    </row>
    <row r="412" spans="2:28" ht="89.25" hidden="1" x14ac:dyDescent="0.25">
      <c r="B412" s="53">
        <v>398</v>
      </c>
      <c r="C412" s="54" t="s">
        <v>882</v>
      </c>
      <c r="D412" s="63" t="s">
        <v>883</v>
      </c>
      <c r="E412" s="54" t="s">
        <v>11</v>
      </c>
      <c r="F412" s="40">
        <v>0</v>
      </c>
      <c r="G412" s="56">
        <v>0</v>
      </c>
      <c r="H412" s="57"/>
      <c r="I412" s="56">
        <v>0</v>
      </c>
      <c r="J412" s="64">
        <v>0</v>
      </c>
      <c r="L412" s="59">
        <v>0</v>
      </c>
      <c r="M412" s="59">
        <v>0</v>
      </c>
      <c r="N412" s="59">
        <v>0</v>
      </c>
      <c r="O412" s="59">
        <v>0</v>
      </c>
      <c r="P412" s="59">
        <v>0</v>
      </c>
      <c r="Q412" s="59">
        <v>0</v>
      </c>
      <c r="R412" s="59">
        <v>0</v>
      </c>
      <c r="S412" s="59">
        <v>0</v>
      </c>
      <c r="T412" s="59">
        <v>0</v>
      </c>
      <c r="U412" s="59">
        <v>0</v>
      </c>
      <c r="V412" s="59">
        <v>0</v>
      </c>
      <c r="W412" s="59">
        <v>0</v>
      </c>
      <c r="X412" s="59">
        <v>0</v>
      </c>
      <c r="Y412" s="59">
        <v>0</v>
      </c>
      <c r="Z412" s="59">
        <v>0</v>
      </c>
      <c r="AA412" s="59">
        <v>0</v>
      </c>
      <c r="AB412" s="59">
        <v>0</v>
      </c>
    </row>
    <row r="413" spans="2:28" ht="89.25" hidden="1" x14ac:dyDescent="0.25">
      <c r="B413" s="53">
        <v>399</v>
      </c>
      <c r="C413" s="54" t="s">
        <v>884</v>
      </c>
      <c r="D413" s="63" t="s">
        <v>883</v>
      </c>
      <c r="E413" s="54" t="s">
        <v>11</v>
      </c>
      <c r="F413" s="40">
        <v>0</v>
      </c>
      <c r="G413" s="56">
        <v>0</v>
      </c>
      <c r="H413" s="57"/>
      <c r="I413" s="56">
        <v>0</v>
      </c>
      <c r="J413" s="64">
        <v>0</v>
      </c>
      <c r="L413" s="59">
        <v>0</v>
      </c>
      <c r="M413" s="59">
        <v>0</v>
      </c>
      <c r="N413" s="59">
        <v>0</v>
      </c>
      <c r="O413" s="59">
        <v>0</v>
      </c>
      <c r="P413" s="59">
        <v>0</v>
      </c>
      <c r="Q413" s="59">
        <v>0</v>
      </c>
      <c r="R413" s="59">
        <v>0</v>
      </c>
      <c r="S413" s="59">
        <v>0</v>
      </c>
      <c r="T413" s="59">
        <v>0</v>
      </c>
      <c r="U413" s="59">
        <v>0</v>
      </c>
      <c r="V413" s="59">
        <v>0</v>
      </c>
      <c r="W413" s="59">
        <v>0</v>
      </c>
      <c r="X413" s="59">
        <v>0</v>
      </c>
      <c r="Y413" s="59">
        <v>0</v>
      </c>
      <c r="Z413" s="59">
        <v>0</v>
      </c>
      <c r="AA413" s="59">
        <v>0</v>
      </c>
      <c r="AB413" s="59">
        <v>0</v>
      </c>
    </row>
    <row r="414" spans="2:28" ht="76.5" hidden="1" x14ac:dyDescent="0.25">
      <c r="B414" s="53">
        <v>400</v>
      </c>
      <c r="C414" s="54" t="s">
        <v>885</v>
      </c>
      <c r="D414" s="63" t="s">
        <v>886</v>
      </c>
      <c r="E414" s="54" t="s">
        <v>11</v>
      </c>
      <c r="F414" s="40">
        <v>0</v>
      </c>
      <c r="G414" s="56">
        <v>0</v>
      </c>
      <c r="H414" s="57"/>
      <c r="I414" s="56">
        <v>0</v>
      </c>
      <c r="J414" s="64">
        <v>0</v>
      </c>
      <c r="L414" s="59">
        <v>0</v>
      </c>
      <c r="M414" s="59">
        <v>0</v>
      </c>
      <c r="N414" s="59">
        <v>0</v>
      </c>
      <c r="O414" s="59">
        <v>0</v>
      </c>
      <c r="P414" s="59">
        <v>0</v>
      </c>
      <c r="Q414" s="59">
        <v>0</v>
      </c>
      <c r="R414" s="59">
        <v>0</v>
      </c>
      <c r="S414" s="59">
        <v>0</v>
      </c>
      <c r="T414" s="59">
        <v>0</v>
      </c>
      <c r="U414" s="59">
        <v>0</v>
      </c>
      <c r="V414" s="59">
        <v>0</v>
      </c>
      <c r="W414" s="59">
        <v>0</v>
      </c>
      <c r="X414" s="59">
        <v>0</v>
      </c>
      <c r="Y414" s="59">
        <v>0</v>
      </c>
      <c r="Z414" s="59">
        <v>0</v>
      </c>
      <c r="AA414" s="59">
        <v>0</v>
      </c>
      <c r="AB414" s="59">
        <v>0</v>
      </c>
    </row>
    <row r="415" spans="2:28" ht="102" hidden="1" x14ac:dyDescent="0.25">
      <c r="B415" s="53">
        <v>401</v>
      </c>
      <c r="C415" s="54" t="s">
        <v>887</v>
      </c>
      <c r="D415" s="63" t="s">
        <v>888</v>
      </c>
      <c r="E415" s="54" t="s">
        <v>11</v>
      </c>
      <c r="F415" s="40">
        <v>0</v>
      </c>
      <c r="G415" s="56">
        <v>0</v>
      </c>
      <c r="H415" s="57"/>
      <c r="I415" s="56">
        <v>0</v>
      </c>
      <c r="J415" s="64">
        <v>0</v>
      </c>
      <c r="L415" s="59">
        <v>0</v>
      </c>
      <c r="M415" s="59">
        <v>0</v>
      </c>
      <c r="N415" s="59">
        <v>0</v>
      </c>
      <c r="O415" s="59">
        <v>0</v>
      </c>
      <c r="P415" s="59">
        <v>0</v>
      </c>
      <c r="Q415" s="59">
        <v>0</v>
      </c>
      <c r="R415" s="59">
        <v>0</v>
      </c>
      <c r="S415" s="59">
        <v>0</v>
      </c>
      <c r="T415" s="59">
        <v>0</v>
      </c>
      <c r="U415" s="59">
        <v>0</v>
      </c>
      <c r="V415" s="59">
        <v>0</v>
      </c>
      <c r="W415" s="59">
        <v>0</v>
      </c>
      <c r="X415" s="59">
        <v>0</v>
      </c>
      <c r="Y415" s="59">
        <v>0</v>
      </c>
      <c r="Z415" s="59">
        <v>0</v>
      </c>
      <c r="AA415" s="59">
        <v>0</v>
      </c>
      <c r="AB415" s="59">
        <v>0</v>
      </c>
    </row>
    <row r="416" spans="2:28" ht="114.75" hidden="1" x14ac:dyDescent="0.25">
      <c r="B416" s="53">
        <v>402</v>
      </c>
      <c r="C416" s="54" t="s">
        <v>889</v>
      </c>
      <c r="D416" s="63" t="s">
        <v>890</v>
      </c>
      <c r="E416" s="54" t="s">
        <v>11</v>
      </c>
      <c r="F416" s="40">
        <v>0</v>
      </c>
      <c r="G416" s="56">
        <v>0</v>
      </c>
      <c r="H416" s="57"/>
      <c r="I416" s="56">
        <v>0</v>
      </c>
      <c r="J416" s="64">
        <v>0</v>
      </c>
      <c r="L416" s="59">
        <v>0</v>
      </c>
      <c r="M416" s="59">
        <v>0</v>
      </c>
      <c r="N416" s="59">
        <v>0</v>
      </c>
      <c r="O416" s="59">
        <v>0</v>
      </c>
      <c r="P416" s="59">
        <v>0</v>
      </c>
      <c r="Q416" s="59">
        <v>0</v>
      </c>
      <c r="R416" s="59">
        <v>0</v>
      </c>
      <c r="S416" s="59">
        <v>0</v>
      </c>
      <c r="T416" s="59">
        <v>0</v>
      </c>
      <c r="U416" s="59">
        <v>0</v>
      </c>
      <c r="V416" s="59">
        <v>0</v>
      </c>
      <c r="W416" s="59">
        <v>0</v>
      </c>
      <c r="X416" s="59">
        <v>0</v>
      </c>
      <c r="Y416" s="59">
        <v>0</v>
      </c>
      <c r="Z416" s="59">
        <v>0</v>
      </c>
      <c r="AA416" s="59">
        <v>0</v>
      </c>
      <c r="AB416" s="59">
        <v>0</v>
      </c>
    </row>
    <row r="417" spans="2:28" ht="114.75" hidden="1" x14ac:dyDescent="0.25">
      <c r="B417" s="53">
        <v>403</v>
      </c>
      <c r="C417" s="54" t="s">
        <v>891</v>
      </c>
      <c r="D417" s="63" t="s">
        <v>890</v>
      </c>
      <c r="E417" s="54" t="s">
        <v>11</v>
      </c>
      <c r="F417" s="40">
        <v>0</v>
      </c>
      <c r="G417" s="56">
        <v>0</v>
      </c>
      <c r="H417" s="57"/>
      <c r="I417" s="56">
        <v>0</v>
      </c>
      <c r="J417" s="64">
        <v>0</v>
      </c>
      <c r="L417" s="59">
        <v>0</v>
      </c>
      <c r="M417" s="59">
        <v>0</v>
      </c>
      <c r="N417" s="59">
        <v>0</v>
      </c>
      <c r="O417" s="59">
        <v>0</v>
      </c>
      <c r="P417" s="59">
        <v>0</v>
      </c>
      <c r="Q417" s="59">
        <v>0</v>
      </c>
      <c r="R417" s="59">
        <v>0</v>
      </c>
      <c r="S417" s="59">
        <v>0</v>
      </c>
      <c r="T417" s="59">
        <v>0</v>
      </c>
      <c r="U417" s="59">
        <v>0</v>
      </c>
      <c r="V417" s="59">
        <v>0</v>
      </c>
      <c r="W417" s="59">
        <v>0</v>
      </c>
      <c r="X417" s="59">
        <v>0</v>
      </c>
      <c r="Y417" s="59">
        <v>0</v>
      </c>
      <c r="Z417" s="59">
        <v>0</v>
      </c>
      <c r="AA417" s="59">
        <v>0</v>
      </c>
      <c r="AB417" s="59">
        <v>0</v>
      </c>
    </row>
    <row r="418" spans="2:28" ht="114.75" hidden="1" x14ac:dyDescent="0.25">
      <c r="B418" s="53">
        <v>404</v>
      </c>
      <c r="C418" s="54" t="s">
        <v>892</v>
      </c>
      <c r="D418" s="63" t="s">
        <v>893</v>
      </c>
      <c r="E418" s="54" t="s">
        <v>11</v>
      </c>
      <c r="F418" s="40">
        <v>0</v>
      </c>
      <c r="G418" s="56">
        <v>0</v>
      </c>
      <c r="H418" s="57"/>
      <c r="I418" s="56">
        <v>0</v>
      </c>
      <c r="J418" s="64">
        <v>0</v>
      </c>
      <c r="L418" s="59">
        <v>0</v>
      </c>
      <c r="M418" s="59">
        <v>0</v>
      </c>
      <c r="N418" s="59">
        <v>0</v>
      </c>
      <c r="O418" s="59">
        <v>0</v>
      </c>
      <c r="P418" s="59">
        <v>0</v>
      </c>
      <c r="Q418" s="59">
        <v>0</v>
      </c>
      <c r="R418" s="59">
        <v>0</v>
      </c>
      <c r="S418" s="59">
        <v>0</v>
      </c>
      <c r="T418" s="59">
        <v>0</v>
      </c>
      <c r="U418" s="59">
        <v>0</v>
      </c>
      <c r="V418" s="59">
        <v>0</v>
      </c>
      <c r="W418" s="59">
        <v>0</v>
      </c>
      <c r="X418" s="59">
        <v>0</v>
      </c>
      <c r="Y418" s="59">
        <v>0</v>
      </c>
      <c r="Z418" s="59">
        <v>0</v>
      </c>
      <c r="AA418" s="59">
        <v>0</v>
      </c>
      <c r="AB418" s="59">
        <v>0</v>
      </c>
    </row>
    <row r="419" spans="2:28" ht="114.75" hidden="1" x14ac:dyDescent="0.25">
      <c r="B419" s="53">
        <v>405</v>
      </c>
      <c r="C419" s="54" t="s">
        <v>894</v>
      </c>
      <c r="D419" s="63" t="s">
        <v>893</v>
      </c>
      <c r="E419" s="54" t="s">
        <v>11</v>
      </c>
      <c r="F419" s="40">
        <v>0</v>
      </c>
      <c r="G419" s="56">
        <v>0</v>
      </c>
      <c r="H419" s="57"/>
      <c r="I419" s="56">
        <v>0</v>
      </c>
      <c r="J419" s="64">
        <v>0</v>
      </c>
      <c r="L419" s="59">
        <v>0</v>
      </c>
      <c r="M419" s="59">
        <v>0</v>
      </c>
      <c r="N419" s="59">
        <v>0</v>
      </c>
      <c r="O419" s="59">
        <v>0</v>
      </c>
      <c r="P419" s="59">
        <v>0</v>
      </c>
      <c r="Q419" s="59">
        <v>0</v>
      </c>
      <c r="R419" s="59">
        <v>0</v>
      </c>
      <c r="S419" s="59">
        <v>0</v>
      </c>
      <c r="T419" s="59">
        <v>0</v>
      </c>
      <c r="U419" s="59">
        <v>0</v>
      </c>
      <c r="V419" s="59">
        <v>0</v>
      </c>
      <c r="W419" s="59">
        <v>0</v>
      </c>
      <c r="X419" s="59">
        <v>0</v>
      </c>
      <c r="Y419" s="59">
        <v>0</v>
      </c>
      <c r="Z419" s="59">
        <v>0</v>
      </c>
      <c r="AA419" s="59">
        <v>0</v>
      </c>
      <c r="AB419" s="59">
        <v>0</v>
      </c>
    </row>
    <row r="420" spans="2:28" ht="89.25" hidden="1" x14ac:dyDescent="0.25">
      <c r="B420" s="53">
        <v>406</v>
      </c>
      <c r="C420" s="54" t="s">
        <v>895</v>
      </c>
      <c r="D420" s="63" t="s">
        <v>896</v>
      </c>
      <c r="E420" s="54" t="s">
        <v>11</v>
      </c>
      <c r="F420" s="40">
        <v>0</v>
      </c>
      <c r="G420" s="56">
        <v>0</v>
      </c>
      <c r="H420" s="57"/>
      <c r="I420" s="56">
        <v>0</v>
      </c>
      <c r="J420" s="64">
        <v>0</v>
      </c>
      <c r="L420" s="59">
        <v>0</v>
      </c>
      <c r="M420" s="59">
        <v>0</v>
      </c>
      <c r="N420" s="59">
        <v>0</v>
      </c>
      <c r="O420" s="59">
        <v>0</v>
      </c>
      <c r="P420" s="59">
        <v>0</v>
      </c>
      <c r="Q420" s="59">
        <v>0</v>
      </c>
      <c r="R420" s="59">
        <v>0</v>
      </c>
      <c r="S420" s="59">
        <v>0</v>
      </c>
      <c r="T420" s="59">
        <v>0</v>
      </c>
      <c r="U420" s="59">
        <v>0</v>
      </c>
      <c r="V420" s="59">
        <v>0</v>
      </c>
      <c r="W420" s="59">
        <v>0</v>
      </c>
      <c r="X420" s="59">
        <v>0</v>
      </c>
      <c r="Y420" s="59">
        <v>0</v>
      </c>
      <c r="Z420" s="59">
        <v>0</v>
      </c>
      <c r="AA420" s="59">
        <v>0</v>
      </c>
      <c r="AB420" s="59">
        <v>0</v>
      </c>
    </row>
    <row r="421" spans="2:28" ht="89.25" hidden="1" x14ac:dyDescent="0.25">
      <c r="B421" s="53">
        <v>407</v>
      </c>
      <c r="C421" s="54" t="s">
        <v>897</v>
      </c>
      <c r="D421" s="63" t="s">
        <v>896</v>
      </c>
      <c r="E421" s="54" t="s">
        <v>11</v>
      </c>
      <c r="F421" s="40">
        <v>0</v>
      </c>
      <c r="G421" s="56">
        <v>0</v>
      </c>
      <c r="H421" s="57"/>
      <c r="I421" s="56">
        <v>0</v>
      </c>
      <c r="J421" s="64">
        <v>0</v>
      </c>
      <c r="L421" s="59">
        <v>0</v>
      </c>
      <c r="M421" s="59">
        <v>0</v>
      </c>
      <c r="N421" s="59">
        <v>0</v>
      </c>
      <c r="O421" s="59">
        <v>0</v>
      </c>
      <c r="P421" s="59">
        <v>0</v>
      </c>
      <c r="Q421" s="59">
        <v>0</v>
      </c>
      <c r="R421" s="59">
        <v>0</v>
      </c>
      <c r="S421" s="59">
        <v>0</v>
      </c>
      <c r="T421" s="59">
        <v>0</v>
      </c>
      <c r="U421" s="59">
        <v>0</v>
      </c>
      <c r="V421" s="59">
        <v>0</v>
      </c>
      <c r="W421" s="59">
        <v>0</v>
      </c>
      <c r="X421" s="59">
        <v>0</v>
      </c>
      <c r="Y421" s="59">
        <v>0</v>
      </c>
      <c r="Z421" s="59">
        <v>0</v>
      </c>
      <c r="AA421" s="59">
        <v>0</v>
      </c>
      <c r="AB421" s="59">
        <v>0</v>
      </c>
    </row>
    <row r="422" spans="2:28" ht="16.5" hidden="1" customHeight="1" x14ac:dyDescent="0.25">
      <c r="B422" s="65" t="s">
        <v>898</v>
      </c>
      <c r="C422" s="66" t="s">
        <v>898</v>
      </c>
      <c r="D422" s="66" t="s">
        <v>898</v>
      </c>
      <c r="E422" s="66" t="s">
        <v>898</v>
      </c>
      <c r="F422" s="77"/>
      <c r="G422" s="66" t="s">
        <v>898</v>
      </c>
      <c r="H422" s="66"/>
      <c r="I422" s="67" t="s">
        <v>899</v>
      </c>
      <c r="J422" s="68">
        <v>1865873.1600000004</v>
      </c>
    </row>
    <row r="423" spans="2:28" ht="16.5" customHeight="1" x14ac:dyDescent="0.25">
      <c r="F423" s="78">
        <f>SUBTOTAL(9,F15:F218)</f>
        <v>639</v>
      </c>
      <c r="J423" s="79">
        <f>SUBTOTAL(9,J15:J218)</f>
        <v>1735876.53</v>
      </c>
    </row>
  </sheetData>
  <autoFilter ref="A13:AB422" xr:uid="{00000000-0009-0000-0000-000001000000}">
    <filterColumn colId="5">
      <customFilters>
        <customFilter operator="greaterThan" val="0"/>
      </customFilters>
    </filterColumn>
  </autoFilter>
  <mergeCells count="11">
    <mergeCell ref="B2:J2"/>
    <mergeCell ref="B3:F3"/>
    <mergeCell ref="B4:J4"/>
    <mergeCell ref="B5:C5"/>
    <mergeCell ref="B6:C6"/>
    <mergeCell ref="G6:H6"/>
    <mergeCell ref="B7:C9"/>
    <mergeCell ref="D7:D9"/>
    <mergeCell ref="G7:H7"/>
    <mergeCell ref="G8:H8"/>
    <mergeCell ref="G9:H9"/>
  </mergeCells>
  <conditionalFormatting sqref="D5:D6">
    <cfRule type="cellIs" dxfId="6" priority="56" operator="equal">
      <formula>0</formula>
    </cfRule>
  </conditionalFormatting>
  <conditionalFormatting sqref="F14:F421">
    <cfRule type="cellIs" dxfId="5" priority="18" operator="equal">
      <formula>0</formula>
    </cfRule>
  </conditionalFormatting>
  <conditionalFormatting sqref="G14:G421 I14:I421">
    <cfRule type="expression" dxfId="4" priority="20">
      <formula>ISERROR($J14)</formula>
    </cfRule>
  </conditionalFormatting>
  <conditionalFormatting sqref="I6:J9">
    <cfRule type="cellIs" dxfId="3" priority="54" operator="equal">
      <formula>0</formula>
    </cfRule>
  </conditionalFormatting>
  <conditionalFormatting sqref="J14:J421">
    <cfRule type="expression" dxfId="2" priority="16">
      <formula>ISERROR(J14)</formula>
    </cfRule>
  </conditionalFormatting>
  <conditionalFormatting sqref="J422">
    <cfRule type="expression" dxfId="1" priority="58">
      <formula>ISERROR($J$422)</formula>
    </cfRule>
  </conditionalFormatting>
  <conditionalFormatting sqref="L14:AB421">
    <cfRule type="expression" dxfId="0" priority="1">
      <formula>ISERROR($H14)</formula>
    </cfRule>
  </conditionalFormatting>
  <dataValidations count="2">
    <dataValidation operator="lessThan" allowBlank="1" showErrorMessage="1" errorTitle="Error" error="El valor es menor que el minimo permitido" sqref="I14:I421" xr:uid="{00000000-0002-0000-0100-000000000000}"/>
    <dataValidation type="custom" allowBlank="1" showInputMessage="1" showErrorMessage="1" errorTitle="Descuento no valido" error="Por favor verifique en la columna &quot;Descuento sobre precio minimo&quot;:_x000a_- La mitad de los items pueden tener un descuento máximo del 25%_x000a_- La otra mitad puede tener un descuento máximo del 20%" promptTitle="Reglas de Descuento" prompt="Ingrese un descuento entre el 0 % y 100%. Tenga en cuenta en la columna &quot;Descuento sobre precio minimo&quot;:_x000a_- La mitad de los items pueden tener un descuento máximo del 25%_x000a_- La otra mitad puede tener un descuento máximo del 20%" sqref="H14:H421" xr:uid="{00000000-0002-0000-0100-000001000000}">
      <formula1>#REF!&lt;$I$11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</vt:lpstr>
      <vt:lpstr>INSUMOS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A. Currea Robledo</dc:creator>
  <cp:lastModifiedBy>Maria Jose Zabaleta Ramos</cp:lastModifiedBy>
  <dcterms:created xsi:type="dcterms:W3CDTF">2023-07-24T22:52:45Z</dcterms:created>
  <dcterms:modified xsi:type="dcterms:W3CDTF">2023-09-15T14:49:35Z</dcterms:modified>
</cp:coreProperties>
</file>