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drr/Documents/UMV 2023/TIENDA VIRTUAL/COMPRA_IMPRESORA_DIRECTOR/"/>
    </mc:Choice>
  </mc:AlternateContent>
  <xr:revisionPtr revIDLastSave="0" documentId="8_{780A6759-6318-7240-820C-2FCC6C5DBD78}" xr6:coauthVersionLast="47" xr6:coauthVersionMax="47" xr10:uidLastSave="{00000000-0000-0000-0000-000000000000}"/>
  <bookViews>
    <workbookView xWindow="0" yWindow="500" windowWidth="20740" windowHeight="11040" tabRatio="705" activeTab="1" xr2:uid="{00000000-000D-0000-FFFF-FFFF00000000}"/>
  </bookViews>
  <sheets>
    <sheet name="NO DEPURADA" sheetId="96" state="hidden" r:id="rId1"/>
    <sheet name="DEPURADA" sheetId="97" r:id="rId2"/>
    <sheet name="MATRIZ UAERMV OTRAS VIGENCIAS" sheetId="5" state="hidden" r:id="rId3"/>
  </sheets>
  <externalReferences>
    <externalReference r:id="rId4"/>
    <externalReference r:id="rId5"/>
    <externalReference r:id="rId6"/>
  </externalReferences>
  <definedNames>
    <definedName name="_xlnm._FilterDatabase" localSheetId="0" hidden="1">'NO DEPURADA'!#REF!</definedName>
    <definedName name="_xlnm.Print_Area" localSheetId="0">'NO DEPURADA'!$A$1:$Y$83</definedName>
    <definedName name="dol" localSheetId="0">[1]TABULACION!#REF!</definedName>
    <definedName name="dol">[1]TABULACION!#REF!</definedName>
    <definedName name="DOLAR">[2]TABULACION!$C$22</definedName>
    <definedName name="DOLAR1" localSheetId="0">[3]TABULACION!#REF!</definedName>
    <definedName name="DOLAR1">[3]TABULACION!#REF!</definedName>
    <definedName name="LO" localSheetId="0">[3]TABULACION!#REF!</definedName>
    <definedName name="LO">[3]TABULACION!#REF!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97" l="1"/>
  <c r="I13" i="97"/>
  <c r="I14" i="97"/>
  <c r="I15" i="97"/>
  <c r="J16" i="97"/>
  <c r="K16" i="97"/>
  <c r="L16" i="97"/>
  <c r="I16" i="97" l="1"/>
  <c r="H16" i="97" l="1"/>
  <c r="G16" i="97"/>
  <c r="P12" i="97"/>
  <c r="P15" i="97"/>
  <c r="N15" i="97"/>
  <c r="O15" i="97" s="1"/>
  <c r="M15" i="97"/>
  <c r="P14" i="97"/>
  <c r="N14" i="97"/>
  <c r="O14" i="97" s="1"/>
  <c r="M14" i="97"/>
  <c r="P13" i="97"/>
  <c r="N13" i="97"/>
  <c r="O13" i="97" s="1"/>
  <c r="M13" i="97"/>
  <c r="N12" i="97"/>
  <c r="O12" i="97" s="1"/>
  <c r="M12" i="97"/>
  <c r="P11" i="97"/>
  <c r="N11" i="97"/>
  <c r="O11" i="97" s="1"/>
  <c r="M11" i="97"/>
  <c r="T11" i="96"/>
  <c r="Q15" i="97" l="1"/>
  <c r="R15" i="97" s="1"/>
  <c r="S15" i="97" s="1"/>
  <c r="Q14" i="97"/>
  <c r="R14" i="97" s="1"/>
  <c r="S14" i="97" s="1"/>
  <c r="Q11" i="97"/>
  <c r="R11" i="97" s="1"/>
  <c r="S11" i="97" s="1"/>
  <c r="Q12" i="97"/>
  <c r="R12" i="97" s="1"/>
  <c r="S12" i="97" s="1"/>
  <c r="Q13" i="97"/>
  <c r="R13" i="97" s="1"/>
  <c r="S13" i="97" s="1"/>
  <c r="Q15" i="96"/>
  <c r="R15" i="96"/>
  <c r="S15" i="96" s="1"/>
  <c r="T15" i="96"/>
  <c r="U15" i="96" l="1"/>
  <c r="V15" i="96" s="1"/>
  <c r="W15" i="96" s="1"/>
  <c r="T24" i="96"/>
  <c r="R24" i="96"/>
  <c r="S24" i="96" s="1"/>
  <c r="Q24" i="96"/>
  <c r="T23" i="96"/>
  <c r="R23" i="96"/>
  <c r="S23" i="96" s="1"/>
  <c r="Q23" i="96"/>
  <c r="T22" i="96"/>
  <c r="R22" i="96"/>
  <c r="S22" i="96" s="1"/>
  <c r="Q22" i="96"/>
  <c r="T21" i="96"/>
  <c r="R21" i="96"/>
  <c r="S21" i="96" s="1"/>
  <c r="Q21" i="96"/>
  <c r="T20" i="96"/>
  <c r="R20" i="96"/>
  <c r="S20" i="96" s="1"/>
  <c r="Q20" i="96"/>
  <c r="T19" i="96"/>
  <c r="R19" i="96"/>
  <c r="S19" i="96" s="1"/>
  <c r="Q19" i="96"/>
  <c r="T18" i="96"/>
  <c r="R18" i="96"/>
  <c r="S18" i="96" s="1"/>
  <c r="Q18" i="96"/>
  <c r="T17" i="96"/>
  <c r="R17" i="96"/>
  <c r="S17" i="96" s="1"/>
  <c r="Q17" i="96"/>
  <c r="T16" i="96"/>
  <c r="R16" i="96"/>
  <c r="S16" i="96" s="1"/>
  <c r="Q16" i="96"/>
  <c r="T14" i="96"/>
  <c r="R14" i="96"/>
  <c r="S14" i="96" s="1"/>
  <c r="Q14" i="96"/>
  <c r="T13" i="96"/>
  <c r="R13" i="96"/>
  <c r="S13" i="96" s="1"/>
  <c r="Q13" i="96"/>
  <c r="T12" i="96"/>
  <c r="R12" i="96"/>
  <c r="S12" i="96" s="1"/>
  <c r="Q12" i="96"/>
  <c r="R11" i="96"/>
  <c r="S11" i="96" s="1"/>
  <c r="Q11" i="96"/>
  <c r="S26" i="96" l="1"/>
  <c r="U17" i="96"/>
  <c r="V17" i="96" s="1"/>
  <c r="W17" i="96" s="1"/>
  <c r="U19" i="96"/>
  <c r="V19" i="96" s="1"/>
  <c r="W19" i="96" s="1"/>
  <c r="U21" i="96"/>
  <c r="V21" i="96" s="1"/>
  <c r="W21" i="96" s="1"/>
  <c r="U23" i="96"/>
  <c r="V23" i="96" s="1"/>
  <c r="W23" i="96" s="1"/>
  <c r="U13" i="96"/>
  <c r="V13" i="96" s="1"/>
  <c r="W13" i="96" s="1"/>
  <c r="U11" i="96"/>
  <c r="V11" i="96" s="1"/>
  <c r="W11" i="96" s="1"/>
  <c r="U12" i="96"/>
  <c r="V12" i="96" s="1"/>
  <c r="W12" i="96" s="1"/>
  <c r="U14" i="96"/>
  <c r="V14" i="96" s="1"/>
  <c r="W14" i="96" s="1"/>
  <c r="U16" i="96"/>
  <c r="V16" i="96" s="1"/>
  <c r="W16" i="96" s="1"/>
  <c r="U18" i="96"/>
  <c r="V18" i="96" s="1"/>
  <c r="W18" i="96" s="1"/>
  <c r="U20" i="96"/>
  <c r="V20" i="96" s="1"/>
  <c r="W20" i="96" s="1"/>
  <c r="U22" i="96"/>
  <c r="V22" i="96" s="1"/>
  <c r="W22" i="96" s="1"/>
  <c r="U24" i="96"/>
  <c r="V24" i="96" s="1"/>
  <c r="W24" i="96" s="1"/>
  <c r="AN10" i="5" l="1"/>
  <c r="AN11" i="5" s="1"/>
  <c r="AN8" i="5"/>
  <c r="AN7" i="5"/>
  <c r="AN6" i="5"/>
  <c r="K6" i="5"/>
</calcChain>
</file>

<file path=xl/sharedStrings.xml><?xml version="1.0" encoding="utf-8"?>
<sst xmlns="http://schemas.openxmlformats.org/spreadsheetml/2006/main" count="166" uniqueCount="125">
  <si>
    <t>DESVIACION ESTANDAR</t>
  </si>
  <si>
    <t>MARGEN DE CONFIABILIDAD</t>
  </si>
  <si>
    <t>NIVEL DE CONFIABILIDAD DE LOS DATOS</t>
  </si>
  <si>
    <t>NIT</t>
  </si>
  <si>
    <t>vigencia</t>
  </si>
  <si>
    <t>contrato #</t>
  </si>
  <si>
    <t>agrupador</t>
  </si>
  <si>
    <t>contratista</t>
  </si>
  <si>
    <t>revisado</t>
  </si>
  <si>
    <t>FECHA DE CELEBRACION</t>
  </si>
  <si>
    <t>MODALIADAD DE SELECCIÓN</t>
  </si>
  <si>
    <t>BIEN O SERVICIO A ADQUIRIR</t>
  </si>
  <si>
    <t>OBJETO DEL CONTRATO</t>
  </si>
  <si>
    <t>AUTORIZACIONES PERMISOS Y LICENCIAS</t>
  </si>
  <si>
    <t>VALOR DEL CONTRATO</t>
  </si>
  <si>
    <t>FORMA DE PAGO</t>
  </si>
  <si>
    <t>plazo</t>
  </si>
  <si>
    <t>PRESUPUESTO A CARGO</t>
  </si>
  <si>
    <t>OFERENTES O PROPONENTES</t>
  </si>
  <si>
    <t>NOMBRE CONTRATISTA SELECCIONADO</t>
  </si>
  <si>
    <t>COMPORTAMIENTO DEL CONTRATISTA</t>
  </si>
  <si>
    <t>SANCIONES SI HUBO LUGAR A ELLO</t>
  </si>
  <si>
    <t>CRONOGRAMA DEL PROCESO DE CONTRATACION LUEGO DE LA FIRMA</t>
  </si>
  <si>
    <t>GARANTIAS EXIGIDAS</t>
  </si>
  <si>
    <t>SINIESTROS</t>
  </si>
  <si>
    <t>RELACION ITEMS A ADQUIRIR</t>
  </si>
  <si>
    <t>OTROSI</t>
  </si>
  <si>
    <t>Suministro</t>
  </si>
  <si>
    <t>Dotacion</t>
  </si>
  <si>
    <t>MIGUEL  ANDRES GUTIERREZ ROMERO  y/o GRAM REPRESENTACIONES</t>
  </si>
  <si>
    <t>CONTRATAR EL SUMINISTRO DE ELEMENTOS DE PROTECCION , ADOPTADOS POR LA UMV MEDIANTE EL PROGRAMA DE SALUD OCUPACIONAL: PROTECTOR SOLAR PARA LOS FUNCIONARIOS DE LA ENTIDAD Y BOTIQUINES CON SU RESPECTIVA DOTACION PARA EL PARQUE AUTOMOTOR  (CARROS, CAMIONETAS, VOLQUETAS) Y SEDES DE LA UMV UBICADAS EN (KR 30  24-90 PISO 16; AV/CL 3  34-83  Y MINA  LA ESMERALDA).</t>
  </si>
  <si>
    <t>quince (15) dias habiles</t>
  </si>
  <si>
    <t>MAYPROSEK LTDA</t>
  </si>
  <si>
    <t>ALL SOLUTIONS JM LTDA</t>
  </si>
  <si>
    <t>SOLUCIONES SOMA LTDA</t>
  </si>
  <si>
    <t>APRONEV LTDA</t>
  </si>
  <si>
    <t>LUCIA BEATRIZ RINCON URIBE (SALVAVIDAS)</t>
  </si>
  <si>
    <t>GRAM REPRESENTACIONES</t>
  </si>
  <si>
    <t>C.I. ANDIEQIP LTDA</t>
  </si>
  <si>
    <t>HIGH SECURITY TECHONOLOGY S.A.S.</t>
  </si>
  <si>
    <t>80199707-4</t>
  </si>
  <si>
    <t>CUMPLIMIENTO 10%, CALIDAD DE LOS BIENES SUMINISTRADOS 10%</t>
  </si>
  <si>
    <t>OK</t>
  </si>
  <si>
    <t>97 BLOQUEADORES</t>
  </si>
  <si>
    <t>contratacion de minima cuantia - ORDEN DE COMPRA</t>
  </si>
  <si>
    <t>BOTIQUINES AUTOMOVILES</t>
  </si>
  <si>
    <t>BOTIQUINES  FIJOS</t>
  </si>
  <si>
    <t>BLOQUEADOR SOLAR</t>
  </si>
  <si>
    <t>realizar la compra de 550 bloqueadores solares para los servidores públicos de la UNIDAD ADMINISTRATIVA ESPECIAL DE REHABILITACION Y MANTENIMIENTO VIAL</t>
  </si>
  <si>
    <t>LABORATORIO GELLSMA LTDA</t>
  </si>
  <si>
    <t>900135657-3</t>
  </si>
  <si>
    <t>DROGUERIA CONTINENTAL DE BOGOTA SAS</t>
  </si>
  <si>
    <t>900379030-3</t>
  </si>
  <si>
    <t>C&amp;P LICITACIONES Y CONSULTORIAS SAS.- ROSS NELLY CARDENAS PINZON</t>
  </si>
  <si>
    <t>contratacion de minima cuantia - CONTRATO DE COMPRAVENTA</t>
  </si>
  <si>
    <t>30 DE NOVIEMBRE DE 2012</t>
  </si>
  <si>
    <t>8 DIAS</t>
  </si>
  <si>
    <t>BLOQUEADOR SOLAR DE 120 ML</t>
  </si>
  <si>
    <t>900313623-7</t>
  </si>
  <si>
    <t>860.000.294-9</t>
  </si>
  <si>
    <t>900303527-5</t>
  </si>
  <si>
    <t>860001498-9</t>
  </si>
  <si>
    <t>65550326-1</t>
  </si>
  <si>
    <t xml:space="preserve"> 830102952-6 </t>
  </si>
  <si>
    <t>ITEM</t>
  </si>
  <si>
    <t>DESCRIPCIÓN</t>
  </si>
  <si>
    <t>MUESTRA</t>
  </si>
  <si>
    <t>VALOR PROMEDIO UNITARIO</t>
  </si>
  <si>
    <t>VALOR PROMEDIO TOTAL</t>
  </si>
  <si>
    <t>COEF VARIACION</t>
  </si>
  <si>
    <t>VALOR UNITARIO INCLUIDO  IVA</t>
  </si>
  <si>
    <t>CONTRATACIONES ANTERIORES UAERMV</t>
  </si>
  <si>
    <t>UND</t>
  </si>
  <si>
    <t>Total</t>
  </si>
  <si>
    <t>Empresa #1</t>
  </si>
  <si>
    <t>CONTRATO xxx DE 20xx</t>
  </si>
  <si>
    <t>TABULACION DEPURADA  COTIZACIONES, CONTRATACIONES  VIGENCIA  ANTERIOR DE LA UAERMV Y CONTRATACIONES SIMILARES DE  OTRAS ENTIDADES PARA EL ESTUDIO DE SECTOR
PRESUPUESTO</t>
  </si>
  <si>
    <t>COTIZACIONES GESTIONADAS PARA EL ESTUDIO DE SECTOR</t>
  </si>
  <si>
    <t>FORMATO CUADRO DE TABULACIÓN Y ANÁLISIS DE DATOS ESTADÍSTICOS - ESTUDIO DE SECTOR</t>
  </si>
  <si>
    <t>CONTRATACIONES SIMILARES OTRAS ENTIDADES VIGENCIA 20XX</t>
  </si>
  <si>
    <t>VALOR UNITARIO  INCLUIDO  IVA A PRECIO 20XX</t>
  </si>
  <si>
    <t>CÓDIGO: GCON-FM-029</t>
  </si>
  <si>
    <t>Cant.</t>
  </si>
  <si>
    <t>VERSIÓN: 3</t>
  </si>
  <si>
    <t>FECHA DE APLICACIÓN: DICIEMBRE DE 2021</t>
  </si>
  <si>
    <t>DESCRIPCIÓN TECNICA</t>
  </si>
  <si>
    <t>VALOR UNITARIO  
INCLUIDO  IVA A PRECIO 2023</t>
  </si>
  <si>
    <r>
      <rPr>
        <b/>
        <sz val="12"/>
        <rFont val="Arial"/>
        <family val="2"/>
      </rPr>
      <t>Proyectó</t>
    </r>
    <r>
      <rPr>
        <sz val="12"/>
        <rFont val="Arial"/>
        <family val="2"/>
      </rPr>
      <t>: --Pedro Daniells Corpa / Contratista</t>
    </r>
  </si>
  <si>
    <t>RENOVACION SOPORTE Y MANTENIMIENTO HERRAMIENTA TECNOLOGICA DE MESA DE AYUDA, ARANDA DE LA UAERMV. PROYECTO 7860_META 1"</t>
  </si>
  <si>
    <t xml:space="preserve"> Aranda Service Desk (11 procesos - RF, IM, KM, SACM, SLM, SCM, CHG, PM, REL, SPM, AM) U - Nombrado</t>
  </si>
  <si>
    <t>Aranda Service Desk (11 procesos - RF, IM, KM, SACM, SLM, SCM, CHG, PM, REL, SPM, AM) U - Concurrente</t>
  </si>
  <si>
    <t>Suscripción</t>
  </si>
  <si>
    <t>Servicio</t>
  </si>
  <si>
    <t>Aranda Client Management Suite (Asset Management, Delivery y Power)</t>
  </si>
  <si>
    <t>1 usuario x 2 años</t>
  </si>
  <si>
    <t>10 Usuarios x 2 años</t>
  </si>
  <si>
    <t>450 por activo X 2 años</t>
  </si>
  <si>
    <t xml:space="preserve">50 Horas.  </t>
  </si>
  <si>
    <t>SUSCRIPCION</t>
  </si>
  <si>
    <t>BAG SAS</t>
  </si>
  <si>
    <t>HACHI SAS</t>
  </si>
  <si>
    <t>KGV SERVICIOS SAS</t>
  </si>
  <si>
    <t>HEIMCORE SAS</t>
  </si>
  <si>
    <t>SELCOMP ING SAS</t>
  </si>
  <si>
    <t>SERVICIO</t>
  </si>
  <si>
    <t>RENOVACIÓN DEL SOPORTE Y GARANTÍA DE LOS ELEMENTOS DE SEGURIDAD PERIMETRAL DE LA INFRAESTRUCTURA TECNOLÓGICA DE LA UAERMV. PROYECTO 7860_META 1</t>
  </si>
  <si>
    <t>IMPRESORA MULTIFUNCIONAL EPSON ECOTANK L3250</t>
  </si>
  <si>
    <t>VER FICHA TECNICA DEL PROCESO</t>
  </si>
  <si>
    <t xml:space="preserve">Consumibles por cada referencias </t>
  </si>
  <si>
    <t xml:space="preserve">Botella de tinta Negra T504120-AL
</t>
  </si>
  <si>
    <t>Botella de tinta Cian T504220-AL</t>
  </si>
  <si>
    <t xml:space="preserve">
Botella de tinta Magenta T504320-AL
</t>
  </si>
  <si>
    <t>Botella de tinta Amarilla T504420-AL</t>
  </si>
  <si>
    <t>PANAMERICANA</t>
  </si>
  <si>
    <t>FERRICENTROS</t>
  </si>
  <si>
    <t>HAS LTDA</t>
  </si>
  <si>
    <t>CENCOSUD</t>
  </si>
  <si>
    <r>
      <rPr>
        <b/>
        <sz val="12"/>
        <rFont val="Arial"/>
        <family val="2"/>
      </rPr>
      <t>Proyectó</t>
    </r>
    <r>
      <rPr>
        <sz val="12"/>
        <rFont val="Arial"/>
        <family val="2"/>
      </rPr>
      <t>: Angel Jerez Carvajal - Contratista</t>
    </r>
  </si>
  <si>
    <t>TOTAL</t>
  </si>
  <si>
    <t>FERRICENTROS*
(kit de comsumible)</t>
  </si>
  <si>
    <t>HAS LTDA*
(kit de comsumible)</t>
  </si>
  <si>
    <t>NOTAS:</t>
  </si>
  <si>
    <t>1 SMMLV en Colombia para 2023 es de 1'160,000 por lo que la compra debe ser superior a ese valor.</t>
  </si>
  <si>
    <t>Tomado de: https://www.colombiacompra.gov.co/sites/cce_public/files/cce_tienda_virtual/cce-gad-gi-30_guia_compras_estandarizadas_grandes_almacenes_v1_04-10-2022_2.pdf Página 7</t>
  </si>
  <si>
    <t>Por ende, la orden de compra a montar es aquella que resulta ser la más económica y que supere el valor de 1 SMMLV de 2023, por ello no se puede particionar la compra entre dos o más oferentes.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</si>
</sst>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&quot;$&quot;\ #,##0.00"/>
    <numFmt numFmtId="168" formatCode="[$-240A]d&quot; de &quot;mmmm&quot; de &quot;yyyy;@"/>
    <numFmt numFmtId="169" formatCode="_([$$-240A]\ * #,##0.00_);_([$$-240A]\ * \(#,##0.00\);_([$$-240A]\ * &quot;-&quot;??_);_(@_)"/>
    <numFmt numFmtId="170" formatCode="_ [$€-2]\ * #,##0.00_ ;_ [$€-2]\ * \-#,##0.00_ ;_ [$€-2]\ * &quot;-&quot;??_ "/>
    <numFmt numFmtId="171" formatCode="_ * #,##0.00_ ;_ * \-#,##0.00_ ;_ * &quot;-&quot;??_ ;_ @_ "/>
    <numFmt numFmtId="172" formatCode="_-* #,##0.00\ _€_-;\-* #,##0.00\ _€_-;_-* &quot;-&quot;??\ _€_-;_-@_-"/>
    <numFmt numFmtId="173" formatCode="_ * #,##0.00000_ ;_ * \-#,##0.00000_ ;_ * &quot;-&quot;??_ ;_ @_ "/>
    <numFmt numFmtId="174" formatCode="_ &quot;$&quot;\ * #,##0.00_ ;_ &quot;$&quot;\ * \-#,##0.00_ ;_ &quot;$&quot;\ * &quot;-&quot;??_ ;_ @_ "/>
    <numFmt numFmtId="175" formatCode="_(&quot;C$&quot;* #,##0.00_);_(&quot;C$&quot;* \(#,##0.00\);_(&quot;C$&quot;* &quot;-&quot;??_);_(@_)"/>
    <numFmt numFmtId="176" formatCode="&quot;$&quot;#,##0\ ;\(&quot;$&quot;#,##0\)"/>
    <numFmt numFmtId="177" formatCode="[$-C0A]d\-mmm\-yy;@"/>
    <numFmt numFmtId="178" formatCode="_-&quot;$&quot;* #,##0_-;\-&quot;$&quot;* #,##0_-;_-&quot;$&quot;* &quot;-&quot;??_-;_-@_-"/>
    <numFmt numFmtId="179" formatCode="0.000"/>
    <numFmt numFmtId="180" formatCode="_(&quot;$&quot;\ * #,##0_);_(&quot;$&quot;\ * \(#,##0\);_(&quot;$&quot;\ * &quot;-&quot;??_);_(@_)"/>
    <numFmt numFmtId="181" formatCode="_ * #,##0.00_ ;_ * \-#,##0.00_ ;_ * \-??_ ;_ @_ "/>
    <numFmt numFmtId="182" formatCode="\$#,##0\ ;\(\$#,##0\)"/>
    <numFmt numFmtId="183" formatCode="_([$€]* #,##0.00_);_([$€]* \(#,##0.00\);_([$€]* &quot;-&quot;??_);_(@_)"/>
    <numFmt numFmtId="184" formatCode="_ * #,##0_ ;_ * \-#,##0_ ;_ * \-??_ ;_ @_ "/>
    <numFmt numFmtId="185" formatCode="#,##0.0"/>
    <numFmt numFmtId="186" formatCode="_-* #,##0.00\ _P_t_s_-;\-* #,##0.00\ _P_t_s_-;_-* &quot;-&quot;??\ _P_t_s_-;_-@_-"/>
    <numFmt numFmtId="187" formatCode="_ &quot;$&quot;\ * #,##0_ ;_ &quot;$&quot;\ * \-#,##0_ ;_ &quot;$&quot;\ * &quot;-&quot;_ ;_ @_ "/>
    <numFmt numFmtId="188" formatCode="_-* #,##0.00\ &quot;Pta&quot;_-;\-* #,##0.00\ &quot;Pta&quot;_-;_-* &quot;-&quot;??\ &quot;Pta&quot;_-;_-@_-"/>
    <numFmt numFmtId="189" formatCode="_-* #,##0.00\ &quot;Pts&quot;_-;\-* #,##0.00\ &quot;Pts&quot;_-;_-* &quot;-&quot;??\ &quot;Pts&quot;_-;_-@_-"/>
    <numFmt numFmtId="190" formatCode="_-* #,##0.00\ [$€]_-;\-* #,##0.00\ [$€]_-;_-* &quot;-&quot;??\ [$€]_-;_-@_-"/>
    <numFmt numFmtId="191" formatCode="_(&quot;$&quot;* #,##0.00_);_(&quot;$&quot;* \(#,##0.00\);_(&quot;$&quot;* &quot;-&quot;??_);_(@_)"/>
    <numFmt numFmtId="192" formatCode="0.00000"/>
  </numFmts>
  <fonts count="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0"/>
      <color indexed="12"/>
      <name val="Arial"/>
      <family val="2"/>
    </font>
    <font>
      <sz val="10"/>
      <color indexed="24"/>
      <name val="Arial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1"/>
      <color indexed="8"/>
      <name val="Helvetica Neu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2"/>
      <color rgb="FF444444"/>
      <name val="Arial"/>
      <family val="2"/>
    </font>
    <font>
      <sz val="14"/>
      <color rgb="FF444444"/>
      <name val="Arial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8"/>
      <name val="Arial"/>
      <family val="2"/>
    </font>
    <font>
      <sz val="8"/>
      <name val="Garrison Light Sans"/>
    </font>
    <font>
      <b/>
      <sz val="10"/>
      <name val="Arial"/>
      <family val="2"/>
    </font>
    <font>
      <sz val="10"/>
      <name val="Helv"/>
      <charset val="204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2"/>
      <name val="宋体"/>
      <charset val="134"/>
    </font>
    <font>
      <b/>
      <sz val="24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20"/>
      <color theme="0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Arial"/>
      <family val="2"/>
    </font>
    <font>
      <sz val="9"/>
      <name val="Segoe UI"/>
      <family val="2"/>
      <charset val="204"/>
    </font>
    <font>
      <sz val="9"/>
      <name val="Segoe UI"/>
      <family val="2"/>
    </font>
    <font>
      <sz val="11"/>
      <color theme="1"/>
      <name val="Calibri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 diagonalUp="1" diagonalDown="1">
      <left style="hair">
        <color indexed="64"/>
      </left>
      <right style="hair">
        <color indexed="64"/>
      </right>
      <top style="medium">
        <color indexed="64"/>
      </top>
      <bottom/>
      <diagonal style="hair">
        <color indexed="64"/>
      </diagonal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23"/>
      </left>
      <right style="double">
        <color indexed="23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80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0" fontId="7" fillId="4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0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0" fontId="7" fillId="5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0" fontId="7" fillId="6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0" fontId="7" fillId="7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9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0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0" fontId="7" fillId="9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0" fontId="7" fillId="10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0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1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0" fontId="7" fillId="13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1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0" fontId="7" fillId="7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5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0" fontId="7" fillId="10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8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0" fontId="7" fillId="14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169" fontId="7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0" fontId="8" fillId="16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0" fontId="8" fillId="11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0" fontId="8" fillId="13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0" fontId="8" fillId="17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0" fontId="8" fillId="1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0" fontId="8" fillId="19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8" fillId="11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9" fillId="5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0" fontId="10" fillId="6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169" fontId="10" fillId="8" borderId="0" applyNumberFormat="0" applyBorder="0" applyAlignment="0" applyProtection="0"/>
    <xf numFmtId="0" fontId="11" fillId="24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0" fontId="11" fillId="24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2" fillId="25" borderId="32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0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3" fillId="26" borderId="33" applyNumberFormat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0" fontId="15" fillId="0" borderId="35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169" fontId="14" fillId="0" borderId="34" applyNumberFormat="0" applyFill="0" applyAlignment="0" applyProtection="0"/>
    <xf numFmtId="0" fontId="13" fillId="26" borderId="33" applyNumberFormat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0" fontId="8" fillId="21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7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0" fontId="8" fillId="22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20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0" fontId="8" fillId="23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0" fontId="8" fillId="17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2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0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18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0" fontId="8" fillId="20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8" fillId="22" borderId="0" applyNumberFormat="0" applyBorder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0" fontId="18" fillId="9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69" fontId="18" fillId="15" borderId="32" applyNumberFormat="0" applyAlignment="0" applyProtection="0"/>
    <xf numFmtId="170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20" fillId="0" borderId="36" applyNumberFormat="0" applyFill="0" applyAlignment="0" applyProtection="0"/>
    <xf numFmtId="0" fontId="21" fillId="0" borderId="37" applyNumberFormat="0" applyFill="0" applyAlignment="0" applyProtection="0"/>
    <xf numFmtId="0" fontId="17" fillId="0" borderId="38" applyNumberFormat="0" applyFill="0" applyAlignment="0" applyProtection="0"/>
    <xf numFmtId="0" fontId="1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0" fontId="9" fillId="5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169" fontId="9" fillId="7" borderId="0" applyNumberFormat="0" applyBorder="0" applyAlignment="0" applyProtection="0"/>
    <xf numFmtId="0" fontId="18" fillId="9" borderId="32" applyNumberFormat="0" applyAlignment="0" applyProtection="0"/>
    <xf numFmtId="0" fontId="15" fillId="0" borderId="35" applyNumberFormat="0" applyFill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6" fillId="0" borderId="0" applyFont="0" applyFill="0" applyBorder="0" applyAlignment="0" applyProtection="0"/>
    <xf numFmtId="176" fontId="23" fillId="0" borderId="0" applyFont="0" applyFill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0" fontId="25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24" fillId="15" borderId="0" applyNumberFormat="0" applyBorder="0" applyAlignment="0" applyProtection="0"/>
    <xf numFmtId="169" fontId="6" fillId="0" borderId="0"/>
    <xf numFmtId="0" fontId="26" fillId="0" borderId="0" applyNumberFormat="0" applyFill="0" applyBorder="0" applyProtection="0">
      <alignment vertical="top"/>
    </xf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71" fontId="6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0" fontId="6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7" fillId="0" borderId="0"/>
    <xf numFmtId="169" fontId="6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77" fontId="1" fillId="0" borderId="0"/>
    <xf numFmtId="177" fontId="1" fillId="0" borderId="0"/>
    <xf numFmtId="0" fontId="6" fillId="0" borderId="0"/>
    <xf numFmtId="0" fontId="6" fillId="0" borderId="0"/>
    <xf numFmtId="169" fontId="6" fillId="0" borderId="0"/>
    <xf numFmtId="169" fontId="6" fillId="0" borderId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0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169" fontId="6" fillId="12" borderId="39" applyNumberFormat="0" applyFont="0" applyAlignment="0" applyProtection="0"/>
    <xf numFmtId="0" fontId="6" fillId="12" borderId="39" applyNumberFormat="0" applyFont="0" applyAlignment="0" applyProtection="0"/>
    <xf numFmtId="0" fontId="27" fillId="24" borderId="40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0" fontId="27" fillId="24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27" fillId="25" borderId="40" applyNumberFormat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4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0" fontId="20" fillId="0" borderId="36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29" fillId="0" borderId="41" applyNumberFormat="0" applyFill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0" fontId="21" fillId="0" borderId="37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1" fillId="0" borderId="42" applyNumberFormat="0" applyFill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0" fontId="17" fillId="0" borderId="38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16" fillId="0" borderId="43" applyNumberFormat="0" applyFill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0" fontId="32" fillId="0" borderId="45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169" fontId="32" fillId="0" borderId="44" applyNumberFormat="0" applyFill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7" fillId="31" borderId="0" applyNumberFormat="0" applyBorder="0" applyAlignment="0" applyProtection="0"/>
    <xf numFmtId="0" fontId="6" fillId="0" borderId="0"/>
    <xf numFmtId="181" fontId="6" fillId="0" borderId="0" applyFill="0" applyBorder="0" applyAlignment="0" applyProtection="0"/>
    <xf numFmtId="9" fontId="6" fillId="0" borderId="0" applyFill="0" applyBorder="0" applyAlignment="0" applyProtection="0"/>
    <xf numFmtId="40" fontId="47" fillId="0" borderId="0">
      <alignment horizontal="center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3" fontId="48" fillId="0" borderId="0">
      <alignment horizontal="center" vertical="center"/>
    </xf>
    <xf numFmtId="0" fontId="6" fillId="0" borderId="0"/>
    <xf numFmtId="0" fontId="48" fillId="0" borderId="77" applyNumberFormat="0" applyFont="0" applyFill="0" applyAlignment="0" applyProtection="0">
      <alignment horizontal="left"/>
    </xf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8" fillId="39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8" fillId="38" borderId="0" applyNumberFormat="0" applyBorder="0" applyAlignment="0" applyProtection="0"/>
    <xf numFmtId="0" fontId="7" fillId="35" borderId="0" applyNumberFormat="0" applyBorder="0" applyAlignment="0" applyProtection="0"/>
    <xf numFmtId="0" fontId="7" fillId="38" borderId="0" applyNumberFormat="0" applyBorder="0" applyAlignment="0" applyProtection="0"/>
    <xf numFmtId="0" fontId="8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2" borderId="0" applyNumberFormat="0" applyBorder="0" applyAlignment="0" applyProtection="0"/>
    <xf numFmtId="0" fontId="8" fillId="42" borderId="0" applyNumberFormat="0" applyBorder="0" applyAlignment="0" applyProtection="0"/>
    <xf numFmtId="0" fontId="49" fillId="0" borderId="0"/>
    <xf numFmtId="183" fontId="50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4" fontId="6" fillId="0" borderId="0" applyFill="0" applyBorder="0" applyAlignment="0" applyProtection="0"/>
    <xf numFmtId="18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1" fillId="0" borderId="0"/>
    <xf numFmtId="0" fontId="46" fillId="0" borderId="0"/>
    <xf numFmtId="0" fontId="46" fillId="0" borderId="0"/>
    <xf numFmtId="0" fontId="6" fillId="0" borderId="0"/>
    <xf numFmtId="0" fontId="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46" fillId="0" borderId="0"/>
    <xf numFmtId="0" fontId="52" fillId="0" borderId="0"/>
    <xf numFmtId="0" fontId="4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3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78" applyNumberFormat="0" applyFill="0" applyAlignment="0" applyProtection="0"/>
    <xf numFmtId="0" fontId="57" fillId="0" borderId="79" applyNumberFormat="0" applyFill="0" applyAlignment="0" applyProtection="0"/>
    <xf numFmtId="0" fontId="58" fillId="0" borderId="80" applyNumberFormat="0" applyFill="0" applyAlignment="0" applyProtection="0"/>
    <xf numFmtId="0" fontId="58" fillId="0" borderId="0" applyNumberFormat="0" applyFill="0" applyBorder="0" applyAlignment="0" applyProtection="0"/>
    <xf numFmtId="0" fontId="59" fillId="43" borderId="0" applyNumberFormat="0" applyBorder="0" applyAlignment="0" applyProtection="0"/>
    <xf numFmtId="0" fontId="60" fillId="44" borderId="0" applyNumberFormat="0" applyBorder="0" applyAlignment="0" applyProtection="0"/>
    <xf numFmtId="0" fontId="61" fillId="45" borderId="0" applyNumberFormat="0" applyBorder="0" applyAlignment="0" applyProtection="0"/>
    <xf numFmtId="0" fontId="62" fillId="46" borderId="81" applyNumberFormat="0" applyAlignment="0" applyProtection="0"/>
    <xf numFmtId="0" fontId="63" fillId="47" borderId="82" applyNumberFormat="0" applyAlignment="0" applyProtection="0"/>
    <xf numFmtId="0" fontId="64" fillId="47" borderId="81" applyNumberFormat="0" applyAlignment="0" applyProtection="0"/>
    <xf numFmtId="0" fontId="65" fillId="0" borderId="83" applyNumberFormat="0" applyFill="0" applyAlignment="0" applyProtection="0"/>
    <xf numFmtId="0" fontId="35" fillId="48" borderId="84" applyNumberFormat="0" applyAlignment="0" applyProtection="0"/>
    <xf numFmtId="0" fontId="66" fillId="0" borderId="0" applyNumberFormat="0" applyFill="0" applyBorder="0" applyAlignment="0" applyProtection="0"/>
    <xf numFmtId="0" fontId="1" fillId="49" borderId="85" applyNumberFormat="0" applyFont="0" applyAlignment="0" applyProtection="0"/>
    <xf numFmtId="0" fontId="67" fillId="0" borderId="0" applyNumberFormat="0" applyFill="0" applyBorder="0" applyAlignment="0" applyProtection="0"/>
    <xf numFmtId="0" fontId="2" fillId="0" borderId="86" applyNumberFormat="0" applyFill="0" applyAlignment="0" applyProtection="0"/>
    <xf numFmtId="0" fontId="37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37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37" fillId="68" borderId="0" applyNumberFormat="0" applyBorder="0" applyAlignment="0" applyProtection="0"/>
    <xf numFmtId="0" fontId="37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37" fillId="72" borderId="0" applyNumberFormat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6" fillId="0" borderId="0" applyNumberFormat="0" applyFill="0" applyBorder="0" applyAlignment="0" applyProtection="0"/>
    <xf numFmtId="190" fontId="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72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</cellStyleXfs>
  <cellXfs count="257">
    <xf numFmtId="0" fontId="0" fillId="0" borderId="0" xfId="0"/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7" xfId="0" applyFont="1" applyBorder="1"/>
    <xf numFmtId="0" fontId="4" fillId="0" borderId="16" xfId="0" applyFont="1" applyBorder="1"/>
    <xf numFmtId="0" fontId="4" fillId="0" borderId="18" xfId="0" applyFont="1" applyBorder="1" applyAlignment="1">
      <alignment horizontal="center"/>
    </xf>
    <xf numFmtId="168" fontId="4" fillId="0" borderId="16" xfId="0" applyNumberFormat="1" applyFont="1" applyBorder="1"/>
    <xf numFmtId="44" fontId="4" fillId="0" borderId="17" xfId="3" applyFont="1" applyFill="1" applyBorder="1"/>
    <xf numFmtId="0" fontId="4" fillId="0" borderId="18" xfId="0" applyFont="1" applyBorder="1"/>
    <xf numFmtId="0" fontId="4" fillId="0" borderId="19" xfId="0" applyFont="1" applyBorder="1"/>
    <xf numFmtId="0" fontId="4" fillId="0" borderId="21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 applyAlignment="1">
      <alignment horizontal="center"/>
    </xf>
    <xf numFmtId="168" fontId="4" fillId="0" borderId="26" xfId="0" applyNumberFormat="1" applyFont="1" applyBorder="1"/>
    <xf numFmtId="0" fontId="4" fillId="0" borderId="27" xfId="0" applyFont="1" applyBorder="1"/>
    <xf numFmtId="44" fontId="4" fillId="0" borderId="27" xfId="3" applyFont="1" applyBorder="1"/>
    <xf numFmtId="0" fontId="4" fillId="0" borderId="28" xfId="0" applyFont="1" applyBorder="1"/>
    <xf numFmtId="0" fontId="4" fillId="0" borderId="20" xfId="0" applyFont="1" applyBorder="1"/>
    <xf numFmtId="0" fontId="4" fillId="0" borderId="29" xfId="0" applyFont="1" applyBorder="1"/>
    <xf numFmtId="0" fontId="4" fillId="0" borderId="22" xfId="0" applyFont="1" applyBorder="1"/>
    <xf numFmtId="0" fontId="4" fillId="0" borderId="30" xfId="0" applyFont="1" applyBorder="1"/>
    <xf numFmtId="0" fontId="4" fillId="0" borderId="29" xfId="0" applyFont="1" applyBorder="1" applyAlignment="1">
      <alignment horizontal="center"/>
    </xf>
    <xf numFmtId="0" fontId="4" fillId="0" borderId="26" xfId="0" applyFont="1" applyBorder="1"/>
    <xf numFmtId="0" fontId="4" fillId="0" borderId="28" xfId="0" applyFont="1" applyBorder="1" applyAlignment="1">
      <alignment horizontal="center"/>
    </xf>
    <xf numFmtId="44" fontId="4" fillId="0" borderId="27" xfId="3" applyFont="1" applyFill="1" applyBorder="1"/>
    <xf numFmtId="0" fontId="33" fillId="0" borderId="0" xfId="0" applyFont="1"/>
    <xf numFmtId="0" fontId="34" fillId="0" borderId="0" xfId="0" applyFont="1"/>
    <xf numFmtId="0" fontId="4" fillId="0" borderId="31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3" fillId="30" borderId="0" xfId="0" applyFont="1" applyFill="1"/>
    <xf numFmtId="0" fontId="2" fillId="30" borderId="0" xfId="0" applyFont="1" applyFill="1"/>
    <xf numFmtId="0" fontId="43" fillId="30" borderId="49" xfId="0" applyFont="1" applyFill="1" applyBorder="1" applyAlignment="1">
      <alignment horizontal="center" vertical="center"/>
    </xf>
    <xf numFmtId="39" fontId="43" fillId="30" borderId="5" xfId="0" applyNumberFormat="1" applyFont="1" applyFill="1" applyBorder="1" applyAlignment="1">
      <alignment horizontal="center" vertical="center"/>
    </xf>
    <xf numFmtId="39" fontId="43" fillId="30" borderId="5" xfId="0" applyNumberFormat="1" applyFont="1" applyFill="1" applyBorder="1" applyAlignment="1">
      <alignment vertical="center"/>
    </xf>
    <xf numFmtId="2" fontId="43" fillId="30" borderId="5" xfId="0" applyNumberFormat="1" applyFont="1" applyFill="1" applyBorder="1" applyAlignment="1">
      <alignment vertical="center"/>
    </xf>
    <xf numFmtId="180" fontId="43" fillId="30" borderId="5" xfId="0" applyNumberFormat="1" applyFont="1" applyFill="1" applyBorder="1" applyAlignment="1">
      <alignment horizontal="center" vertical="center" wrapText="1"/>
    </xf>
    <xf numFmtId="180" fontId="43" fillId="0" borderId="5" xfId="0" applyNumberFormat="1" applyFont="1" applyBorder="1" applyAlignment="1">
      <alignment vertical="center"/>
    </xf>
    <xf numFmtId="10" fontId="0" fillId="30" borderId="0" xfId="0" applyNumberFormat="1" applyFill="1"/>
    <xf numFmtId="180" fontId="43" fillId="0" borderId="4" xfId="0" applyNumberFormat="1" applyFont="1" applyBorder="1" applyAlignment="1">
      <alignment vertical="center"/>
    </xf>
    <xf numFmtId="0" fontId="0" fillId="30" borderId="0" xfId="0" applyFill="1"/>
    <xf numFmtId="180" fontId="43" fillId="0" borderId="50" xfId="0" applyNumberFormat="1" applyFont="1" applyBorder="1" applyAlignment="1">
      <alignment vertical="center"/>
    </xf>
    <xf numFmtId="180" fontId="43" fillId="0" borderId="1" xfId="0" applyNumberFormat="1" applyFont="1" applyBorder="1" applyAlignment="1">
      <alignment vertical="center"/>
    </xf>
    <xf numFmtId="0" fontId="43" fillId="0" borderId="55" xfId="0" applyFont="1" applyBorder="1" applyAlignment="1">
      <alignment horizontal="center" vertical="center"/>
    </xf>
    <xf numFmtId="0" fontId="43" fillId="0" borderId="71" xfId="0" applyFont="1" applyBorder="1" applyAlignment="1">
      <alignment vertical="center" wrapText="1"/>
    </xf>
    <xf numFmtId="0" fontId="43" fillId="0" borderId="71" xfId="0" applyFont="1" applyBorder="1" applyAlignment="1">
      <alignment horizontal="center" vertical="center" wrapText="1"/>
    </xf>
    <xf numFmtId="0" fontId="40" fillId="30" borderId="0" xfId="0" applyFont="1" applyFill="1"/>
    <xf numFmtId="180" fontId="43" fillId="0" borderId="55" xfId="0" applyNumberFormat="1" applyFont="1" applyBorder="1" applyAlignment="1">
      <alignment vertical="center"/>
    </xf>
    <xf numFmtId="180" fontId="43" fillId="0" borderId="71" xfId="0" applyNumberFormat="1" applyFont="1" applyBorder="1" applyAlignment="1">
      <alignment vertical="center"/>
    </xf>
    <xf numFmtId="0" fontId="43" fillId="0" borderId="4" xfId="0" applyFont="1" applyBorder="1" applyAlignment="1">
      <alignment horizontal="center" vertical="center"/>
    </xf>
    <xf numFmtId="180" fontId="43" fillId="0" borderId="71" xfId="0" applyNumberFormat="1" applyFont="1" applyBorder="1" applyAlignment="1">
      <alignment horizontal="center" vertical="center" wrapText="1"/>
    </xf>
    <xf numFmtId="180" fontId="43" fillId="30" borderId="71" xfId="0" applyNumberFormat="1" applyFont="1" applyFill="1" applyBorder="1" applyAlignment="1">
      <alignment horizontal="center" vertical="center" wrapText="1"/>
    </xf>
    <xf numFmtId="2" fontId="43" fillId="30" borderId="71" xfId="0" applyNumberFormat="1" applyFont="1" applyFill="1" applyBorder="1" applyAlignment="1">
      <alignment vertical="center"/>
    </xf>
    <xf numFmtId="39" fontId="43" fillId="30" borderId="71" xfId="0" applyNumberFormat="1" applyFont="1" applyFill="1" applyBorder="1" applyAlignment="1">
      <alignment vertical="center"/>
    </xf>
    <xf numFmtId="39" fontId="43" fillId="30" borderId="71" xfId="0" applyNumberFormat="1" applyFont="1" applyFill="1" applyBorder="1" applyAlignment="1">
      <alignment horizontal="center" vertical="center"/>
    </xf>
    <xf numFmtId="0" fontId="43" fillId="30" borderId="54" xfId="0" applyFont="1" applyFill="1" applyBorder="1" applyAlignment="1">
      <alignment horizontal="center" vertical="center"/>
    </xf>
    <xf numFmtId="0" fontId="39" fillId="0" borderId="66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justify" vertical="center" wrapText="1"/>
    </xf>
    <xf numFmtId="0" fontId="39" fillId="0" borderId="52" xfId="0" applyFont="1" applyBorder="1" applyAlignment="1">
      <alignment horizontal="center" vertical="center" wrapText="1"/>
    </xf>
    <xf numFmtId="180" fontId="43" fillId="0" borderId="66" xfId="0" applyNumberFormat="1" applyFont="1" applyBorder="1" applyAlignment="1">
      <alignment vertical="center"/>
    </xf>
    <xf numFmtId="44" fontId="43" fillId="30" borderId="52" xfId="3" applyFont="1" applyFill="1" applyBorder="1" applyAlignment="1">
      <alignment vertical="center"/>
    </xf>
    <xf numFmtId="39" fontId="43" fillId="30" borderId="52" xfId="0" applyNumberFormat="1" applyFont="1" applyFill="1" applyBorder="1" applyAlignment="1">
      <alignment vertical="center"/>
    </xf>
    <xf numFmtId="39" fontId="43" fillId="30" borderId="52" xfId="0" applyNumberFormat="1" applyFont="1" applyFill="1" applyBorder="1" applyAlignment="1">
      <alignment horizontal="center" vertical="center"/>
    </xf>
    <xf numFmtId="0" fontId="43" fillId="30" borderId="53" xfId="0" applyFont="1" applyFill="1" applyBorder="1" applyAlignment="1">
      <alignment horizontal="center" vertical="center"/>
    </xf>
    <xf numFmtId="180" fontId="42" fillId="0" borderId="1" xfId="0" applyNumberFormat="1" applyFont="1" applyBorder="1" applyAlignment="1">
      <alignment vertical="center"/>
    </xf>
    <xf numFmtId="180" fontId="43" fillId="0" borderId="69" xfId="0" applyNumberFormat="1" applyFont="1" applyBorder="1" applyAlignment="1">
      <alignment vertical="center"/>
    </xf>
    <xf numFmtId="180" fontId="43" fillId="0" borderId="56" xfId="0" applyNumberFormat="1" applyFont="1" applyBorder="1" applyAlignment="1">
      <alignment vertical="center"/>
    </xf>
    <xf numFmtId="180" fontId="43" fillId="0" borderId="74" xfId="0" applyNumberFormat="1" applyFont="1" applyBorder="1" applyAlignment="1">
      <alignment vertical="center"/>
    </xf>
    <xf numFmtId="178" fontId="43" fillId="0" borderId="50" xfId="3" applyNumberFormat="1" applyFont="1" applyFill="1" applyBorder="1" applyAlignment="1">
      <alignment vertical="center"/>
    </xf>
    <xf numFmtId="178" fontId="43" fillId="0" borderId="55" xfId="3" applyNumberFormat="1" applyFont="1" applyFill="1" applyBorder="1" applyAlignment="1">
      <alignment vertical="center"/>
    </xf>
    <xf numFmtId="180" fontId="43" fillId="30" borderId="52" xfId="0" applyNumberFormat="1" applyFont="1" applyFill="1" applyBorder="1" applyAlignment="1">
      <alignment horizontal="center" vertical="center" wrapText="1"/>
    </xf>
    <xf numFmtId="0" fontId="43" fillId="0" borderId="62" xfId="0" applyFont="1" applyBorder="1" applyAlignment="1">
      <alignment horizontal="center" vertical="center"/>
    </xf>
    <xf numFmtId="180" fontId="43" fillId="0" borderId="63" xfId="0" applyNumberFormat="1" applyFont="1" applyBorder="1" applyAlignment="1">
      <alignment horizontal="center" vertical="center" wrapText="1"/>
    </xf>
    <xf numFmtId="180" fontId="43" fillId="0" borderId="59" xfId="0" applyNumberFormat="1" applyFont="1" applyBorder="1" applyAlignment="1">
      <alignment vertical="center"/>
    </xf>
    <xf numFmtId="180" fontId="43" fillId="0" borderId="63" xfId="0" applyNumberFormat="1" applyFont="1" applyBorder="1" applyAlignment="1">
      <alignment vertical="center"/>
    </xf>
    <xf numFmtId="180" fontId="43" fillId="0" borderId="61" xfId="0" applyNumberFormat="1" applyFont="1" applyBorder="1" applyAlignment="1">
      <alignment vertical="center"/>
    </xf>
    <xf numFmtId="0" fontId="71" fillId="0" borderId="66" xfId="0" applyFont="1" applyBorder="1" applyAlignment="1">
      <alignment horizontal="center" vertical="center" wrapText="1"/>
    </xf>
    <xf numFmtId="0" fontId="71" fillId="0" borderId="52" xfId="0" applyFont="1" applyBorder="1" applyAlignment="1">
      <alignment horizontal="justify" vertical="center" wrapText="1"/>
    </xf>
    <xf numFmtId="0" fontId="71" fillId="0" borderId="52" xfId="0" applyFont="1" applyBorder="1" applyAlignment="1">
      <alignment horizontal="center" vertical="center" wrapText="1"/>
    </xf>
    <xf numFmtId="180" fontId="70" fillId="0" borderId="50" xfId="0" applyNumberFormat="1" applyFont="1" applyBorder="1" applyAlignment="1">
      <alignment vertical="center"/>
    </xf>
    <xf numFmtId="180" fontId="72" fillId="0" borderId="1" xfId="0" applyNumberFormat="1" applyFont="1" applyBorder="1" applyAlignment="1">
      <alignment vertical="center"/>
    </xf>
    <xf numFmtId="180" fontId="70" fillId="0" borderId="1" xfId="0" applyNumberFormat="1" applyFont="1" applyBorder="1" applyAlignment="1">
      <alignment vertical="center"/>
    </xf>
    <xf numFmtId="180" fontId="70" fillId="0" borderId="56" xfId="0" applyNumberFormat="1" applyFont="1" applyBorder="1" applyAlignment="1">
      <alignment vertical="center"/>
    </xf>
    <xf numFmtId="180" fontId="70" fillId="0" borderId="57" xfId="0" applyNumberFormat="1" applyFont="1" applyBorder="1" applyAlignment="1">
      <alignment vertical="center"/>
    </xf>
    <xf numFmtId="0" fontId="70" fillId="0" borderId="50" xfId="0" applyFont="1" applyBorder="1" applyAlignment="1">
      <alignment horizontal="center" vertical="center"/>
    </xf>
    <xf numFmtId="180" fontId="70" fillId="0" borderId="1" xfId="0" applyNumberFormat="1" applyFont="1" applyBorder="1" applyAlignment="1">
      <alignment horizontal="center" vertical="center" wrapText="1"/>
    </xf>
    <xf numFmtId="180" fontId="70" fillId="30" borderId="1" xfId="0" applyNumberFormat="1" applyFont="1" applyFill="1" applyBorder="1" applyAlignment="1">
      <alignment horizontal="center" vertical="center" wrapText="1"/>
    </xf>
    <xf numFmtId="44" fontId="70" fillId="30" borderId="1" xfId="3" applyFont="1" applyFill="1" applyBorder="1" applyAlignment="1">
      <alignment vertical="center"/>
    </xf>
    <xf numFmtId="39" fontId="70" fillId="30" borderId="1" xfId="0" applyNumberFormat="1" applyFont="1" applyFill="1" applyBorder="1" applyAlignment="1">
      <alignment vertical="center"/>
    </xf>
    <xf numFmtId="39" fontId="70" fillId="30" borderId="1" xfId="0" applyNumberFormat="1" applyFont="1" applyFill="1" applyBorder="1" applyAlignment="1">
      <alignment horizontal="center" vertical="center"/>
    </xf>
    <xf numFmtId="0" fontId="70" fillId="30" borderId="51" xfId="0" applyFont="1" applyFill="1" applyBorder="1" applyAlignment="1">
      <alignment horizontal="center" vertical="center"/>
    </xf>
    <xf numFmtId="178" fontId="70" fillId="0" borderId="50" xfId="3" applyNumberFormat="1" applyFont="1" applyFill="1" applyBorder="1" applyAlignment="1">
      <alignment vertical="center"/>
    </xf>
    <xf numFmtId="0" fontId="71" fillId="0" borderId="50" xfId="0" applyFont="1" applyBorder="1" applyAlignment="1">
      <alignment horizontal="center" vertical="center" wrapText="1"/>
    </xf>
    <xf numFmtId="180" fontId="73" fillId="73" borderId="52" xfId="0" applyNumberFormat="1" applyFont="1" applyFill="1" applyBorder="1" applyAlignment="1">
      <alignment horizontal="center" vertical="center" wrapText="1"/>
    </xf>
    <xf numFmtId="0" fontId="72" fillId="0" borderId="52" xfId="0" applyFont="1" applyBorder="1" applyAlignment="1">
      <alignment vertical="center" wrapText="1"/>
    </xf>
    <xf numFmtId="0" fontId="72" fillId="0" borderId="1" xfId="0" applyFont="1" applyBorder="1" applyAlignment="1">
      <alignment vertical="center" wrapText="1"/>
    </xf>
    <xf numFmtId="0" fontId="74" fillId="30" borderId="76" xfId="0" applyFont="1" applyFill="1" applyBorder="1" applyAlignment="1">
      <alignment horizontal="center" vertical="center" wrapText="1"/>
    </xf>
    <xf numFmtId="0" fontId="74" fillId="30" borderId="73" xfId="0" applyFont="1" applyFill="1" applyBorder="1" applyAlignment="1">
      <alignment horizontal="center" vertical="center" wrapText="1"/>
    </xf>
    <xf numFmtId="0" fontId="74" fillId="30" borderId="75" xfId="0" applyFont="1" applyFill="1" applyBorder="1" applyAlignment="1">
      <alignment horizontal="center" vertical="center" wrapText="1"/>
    </xf>
    <xf numFmtId="0" fontId="74" fillId="30" borderId="55" xfId="0" applyFont="1" applyFill="1" applyBorder="1" applyAlignment="1">
      <alignment horizontal="center" vertical="center" wrapText="1"/>
    </xf>
    <xf numFmtId="0" fontId="74" fillId="30" borderId="61" xfId="0" applyFont="1" applyFill="1" applyBorder="1" applyAlignment="1">
      <alignment horizontal="center" vertical="center" wrapText="1"/>
    </xf>
    <xf numFmtId="0" fontId="74" fillId="0" borderId="70" xfId="0" applyFont="1" applyBorder="1" applyAlignment="1">
      <alignment horizontal="center" vertical="center" wrapText="1"/>
    </xf>
    <xf numFmtId="0" fontId="38" fillId="74" borderId="76" xfId="0" applyFont="1" applyFill="1" applyBorder="1" applyAlignment="1">
      <alignment horizontal="center" vertical="center" wrapText="1"/>
    </xf>
    <xf numFmtId="0" fontId="45" fillId="74" borderId="73" xfId="0" applyFont="1" applyFill="1" applyBorder="1" applyAlignment="1">
      <alignment horizontal="center" vertical="center" wrapText="1"/>
    </xf>
    <xf numFmtId="0" fontId="45" fillId="74" borderId="75" xfId="0" applyFont="1" applyFill="1" applyBorder="1" applyAlignment="1">
      <alignment horizontal="center" vertical="center" wrapText="1"/>
    </xf>
    <xf numFmtId="0" fontId="45" fillId="74" borderId="64" xfId="0" applyFont="1" applyFill="1" applyBorder="1" applyAlignment="1">
      <alignment horizontal="center" vertical="center" wrapText="1"/>
    </xf>
    <xf numFmtId="0" fontId="41" fillId="74" borderId="65" xfId="0" applyFont="1" applyFill="1" applyBorder="1" applyAlignment="1">
      <alignment horizontal="center" vertical="center" wrapText="1"/>
    </xf>
    <xf numFmtId="0" fontId="41" fillId="74" borderId="64" xfId="0" applyFont="1" applyFill="1" applyBorder="1" applyAlignment="1">
      <alignment horizontal="center" vertical="center" wrapText="1"/>
    </xf>
    <xf numFmtId="15" fontId="74" fillId="74" borderId="64" xfId="0" applyNumberFormat="1" applyFont="1" applyFill="1" applyBorder="1" applyAlignment="1">
      <alignment horizontal="center" vertical="center" wrapText="1"/>
    </xf>
    <xf numFmtId="0" fontId="41" fillId="74" borderId="4" xfId="0" applyFont="1" applyFill="1" applyBorder="1" applyAlignment="1">
      <alignment horizontal="center" vertical="center" wrapText="1"/>
    </xf>
    <xf numFmtId="0" fontId="41" fillId="74" borderId="5" xfId="0" applyFont="1" applyFill="1" applyBorder="1" applyAlignment="1">
      <alignment horizontal="center" vertical="center" wrapText="1"/>
    </xf>
    <xf numFmtId="15" fontId="41" fillId="74" borderId="72" xfId="0" applyNumberFormat="1" applyFont="1" applyFill="1" applyBorder="1" applyAlignment="1">
      <alignment horizontal="center" vertical="center" wrapText="1"/>
    </xf>
    <xf numFmtId="0" fontId="76" fillId="0" borderId="0" xfId="0" applyFont="1" applyAlignment="1">
      <alignment vertical="center" wrapText="1"/>
    </xf>
    <xf numFmtId="0" fontId="78" fillId="0" borderId="0" xfId="0" applyFont="1" applyAlignment="1">
      <alignment vertical="center" wrapText="1"/>
    </xf>
    <xf numFmtId="0" fontId="2" fillId="30" borderId="0" xfId="0" applyFont="1" applyFill="1" applyAlignment="1">
      <alignment horizontal="left" wrapText="1"/>
    </xf>
    <xf numFmtId="0" fontId="42" fillId="0" borderId="0" xfId="0" applyFont="1"/>
    <xf numFmtId="17" fontId="0" fillId="30" borderId="0" xfId="0" applyNumberFormat="1" applyFill="1"/>
    <xf numFmtId="0" fontId="0" fillId="75" borderId="0" xfId="0" applyFill="1"/>
    <xf numFmtId="192" fontId="0" fillId="30" borderId="0" xfId="0" applyNumberFormat="1" applyFill="1"/>
    <xf numFmtId="2" fontId="83" fillId="0" borderId="0" xfId="1403" applyNumberFormat="1" applyFont="1" applyFill="1" applyBorder="1" applyAlignment="1">
      <alignment horizontal="center"/>
    </xf>
    <xf numFmtId="2" fontId="83" fillId="74" borderId="0" xfId="1403" applyNumberFormat="1" applyFont="1" applyFill="1" applyBorder="1" applyAlignment="1">
      <alignment horizontal="center"/>
    </xf>
    <xf numFmtId="2" fontId="83" fillId="0" borderId="104" xfId="1403" applyNumberFormat="1" applyFont="1" applyFill="1" applyBorder="1" applyAlignment="1">
      <alignment horizontal="center"/>
    </xf>
    <xf numFmtId="2" fontId="84" fillId="74" borderId="0" xfId="1403" applyNumberFormat="1" applyFont="1" applyFill="1" applyBorder="1" applyAlignment="1">
      <alignment horizontal="center"/>
    </xf>
    <xf numFmtId="2" fontId="84" fillId="0" borderId="0" xfId="1403" applyNumberFormat="1" applyFont="1" applyFill="1" applyBorder="1" applyAlignment="1">
      <alignment horizontal="center"/>
    </xf>
    <xf numFmtId="180" fontId="3" fillId="30" borderId="0" xfId="0" applyNumberFormat="1" applyFont="1" applyFill="1"/>
    <xf numFmtId="165" fontId="3" fillId="30" borderId="0" xfId="0" applyNumberFormat="1" applyFont="1" applyFill="1"/>
    <xf numFmtId="180" fontId="43" fillId="0" borderId="52" xfId="0" applyNumberFormat="1" applyFont="1" applyBorder="1" applyAlignment="1">
      <alignment vertical="center"/>
    </xf>
    <xf numFmtId="180" fontId="43" fillId="0" borderId="105" xfId="0" applyNumberFormat="1" applyFont="1" applyBorder="1" applyAlignment="1">
      <alignment vertical="center"/>
    </xf>
    <xf numFmtId="178" fontId="43" fillId="0" borderId="66" xfId="3" applyNumberFormat="1" applyFont="1" applyFill="1" applyBorder="1" applyAlignment="1">
      <alignment vertical="center"/>
    </xf>
    <xf numFmtId="0" fontId="73" fillId="73" borderId="62" xfId="0" applyFont="1" applyFill="1" applyBorder="1" applyAlignment="1">
      <alignment horizontal="center" vertical="center"/>
    </xf>
    <xf numFmtId="0" fontId="73" fillId="73" borderId="63" xfId="0" applyFont="1" applyFill="1" applyBorder="1" applyAlignment="1">
      <alignment horizontal="center" vertical="center"/>
    </xf>
    <xf numFmtId="0" fontId="42" fillId="0" borderId="52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justify" vertical="center" wrapText="1"/>
    </xf>
    <xf numFmtId="0" fontId="42" fillId="0" borderId="52" xfId="0" applyFont="1" applyBorder="1" applyAlignment="1">
      <alignment vertical="center" wrapText="1"/>
    </xf>
    <xf numFmtId="180" fontId="70" fillId="0" borderId="4" xfId="0" applyNumberFormat="1" applyFont="1" applyBorder="1" applyAlignment="1">
      <alignment vertical="center"/>
    </xf>
    <xf numFmtId="180" fontId="70" fillId="0" borderId="5" xfId="0" applyNumberFormat="1" applyFont="1" applyBorder="1" applyAlignment="1">
      <alignment vertical="center"/>
    </xf>
    <xf numFmtId="0" fontId="70" fillId="0" borderId="4" xfId="0" applyFont="1" applyBorder="1" applyAlignment="1">
      <alignment horizontal="center" vertical="center"/>
    </xf>
    <xf numFmtId="180" fontId="70" fillId="30" borderId="5" xfId="0" applyNumberFormat="1" applyFont="1" applyFill="1" applyBorder="1" applyAlignment="1">
      <alignment horizontal="center" vertical="center" wrapText="1"/>
    </xf>
    <xf numFmtId="2" fontId="70" fillId="30" borderId="5" xfId="0" applyNumberFormat="1" applyFont="1" applyFill="1" applyBorder="1" applyAlignment="1">
      <alignment vertical="center"/>
    </xf>
    <xf numFmtId="39" fontId="70" fillId="30" borderId="5" xfId="0" applyNumberFormat="1" applyFont="1" applyFill="1" applyBorder="1" applyAlignment="1">
      <alignment vertical="center"/>
    </xf>
    <xf numFmtId="39" fontId="70" fillId="30" borderId="5" xfId="0" applyNumberFormat="1" applyFont="1" applyFill="1" applyBorder="1" applyAlignment="1">
      <alignment horizontal="center" vertical="center"/>
    </xf>
    <xf numFmtId="0" fontId="70" fillId="30" borderId="49" xfId="0" applyFont="1" applyFill="1" applyBorder="1" applyAlignment="1">
      <alignment horizontal="center" vertical="center"/>
    </xf>
    <xf numFmtId="0" fontId="72" fillId="0" borderId="52" xfId="0" applyFont="1" applyBorder="1" applyAlignment="1">
      <alignment horizontal="center" vertical="center" wrapText="1"/>
    </xf>
    <xf numFmtId="0" fontId="88" fillId="0" borderId="50" xfId="0" applyFont="1" applyBorder="1" applyAlignment="1">
      <alignment horizontal="center" vertical="center"/>
    </xf>
    <xf numFmtId="180" fontId="88" fillId="0" borderId="1" xfId="0" applyNumberFormat="1" applyFont="1" applyBorder="1" applyAlignment="1">
      <alignment horizontal="center" vertical="center" wrapText="1"/>
    </xf>
    <xf numFmtId="180" fontId="88" fillId="30" borderId="1" xfId="0" applyNumberFormat="1" applyFont="1" applyFill="1" applyBorder="1" applyAlignment="1">
      <alignment horizontal="center" vertical="center" wrapText="1"/>
    </xf>
    <xf numFmtId="44" fontId="88" fillId="30" borderId="1" xfId="3" applyFont="1" applyFill="1" applyBorder="1" applyAlignment="1">
      <alignment vertical="center"/>
    </xf>
    <xf numFmtId="39" fontId="88" fillId="30" borderId="1" xfId="0" applyNumberFormat="1" applyFont="1" applyFill="1" applyBorder="1" applyAlignment="1">
      <alignment vertical="center"/>
    </xf>
    <xf numFmtId="39" fontId="88" fillId="30" borderId="1" xfId="0" applyNumberFormat="1" applyFont="1" applyFill="1" applyBorder="1" applyAlignment="1">
      <alignment horizontal="center" vertical="center"/>
    </xf>
    <xf numFmtId="0" fontId="86" fillId="74" borderId="76" xfId="0" applyFont="1" applyFill="1" applyBorder="1" applyAlignment="1">
      <alignment horizontal="center" vertical="center" wrapText="1"/>
    </xf>
    <xf numFmtId="0" fontId="86" fillId="74" borderId="73" xfId="0" applyFont="1" applyFill="1" applyBorder="1" applyAlignment="1">
      <alignment horizontal="center" vertical="center" wrapText="1"/>
    </xf>
    <xf numFmtId="0" fontId="86" fillId="74" borderId="75" xfId="0" applyFont="1" applyFill="1" applyBorder="1" applyAlignment="1">
      <alignment horizontal="center" vertical="center" wrapText="1"/>
    </xf>
    <xf numFmtId="0" fontId="87" fillId="74" borderId="65" xfId="0" applyFont="1" applyFill="1" applyBorder="1" applyAlignment="1">
      <alignment horizontal="center" vertical="center" wrapText="1"/>
    </xf>
    <xf numFmtId="0" fontId="87" fillId="74" borderId="64" xfId="0" applyFont="1" applyFill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14" fontId="72" fillId="0" borderId="52" xfId="0" applyNumberFormat="1" applyFont="1" applyBorder="1" applyAlignment="1">
      <alignment horizontal="center" vertical="center" wrapText="1"/>
    </xf>
    <xf numFmtId="14" fontId="72" fillId="0" borderId="1" xfId="0" applyNumberFormat="1" applyFont="1" applyBorder="1" applyAlignment="1">
      <alignment horizontal="center" vertical="center" wrapText="1"/>
    </xf>
    <xf numFmtId="0" fontId="71" fillId="0" borderId="53" xfId="0" applyFont="1" applyBorder="1" applyAlignment="1">
      <alignment horizontal="center" vertical="center" wrapText="1"/>
    </xf>
    <xf numFmtId="0" fontId="71" fillId="0" borderId="55" xfId="0" applyFont="1" applyBorder="1" applyAlignment="1">
      <alignment horizontal="center" vertical="center" wrapText="1"/>
    </xf>
    <xf numFmtId="0" fontId="71" fillId="0" borderId="71" xfId="0" applyFont="1" applyBorder="1" applyAlignment="1">
      <alignment horizontal="justify" vertical="center" wrapText="1"/>
    </xf>
    <xf numFmtId="0" fontId="71" fillId="0" borderId="54" xfId="0" applyFont="1" applyBorder="1" applyAlignment="1">
      <alignment horizontal="center" vertical="center" wrapText="1"/>
    </xf>
    <xf numFmtId="0" fontId="72" fillId="0" borderId="71" xfId="0" applyFont="1" applyBorder="1" applyAlignment="1">
      <alignment horizontal="center" vertical="center" wrapText="1"/>
    </xf>
    <xf numFmtId="14" fontId="72" fillId="0" borderId="71" xfId="0" applyNumberFormat="1" applyFont="1" applyBorder="1" applyAlignment="1">
      <alignment horizontal="center" vertical="center" wrapText="1"/>
    </xf>
    <xf numFmtId="180" fontId="70" fillId="0" borderId="49" xfId="0" applyNumberFormat="1" applyFont="1" applyBorder="1" applyAlignment="1">
      <alignment vertical="center"/>
    </xf>
    <xf numFmtId="180" fontId="70" fillId="0" borderId="51" xfId="0" applyNumberFormat="1" applyFont="1" applyBorder="1" applyAlignment="1">
      <alignment vertical="center"/>
    </xf>
    <xf numFmtId="180" fontId="70" fillId="0" borderId="55" xfId="0" applyNumberFormat="1" applyFont="1" applyBorder="1" applyAlignment="1">
      <alignment vertical="center"/>
    </xf>
    <xf numFmtId="180" fontId="72" fillId="0" borderId="71" xfId="0" applyNumberFormat="1" applyFont="1" applyBorder="1" applyAlignment="1">
      <alignment vertical="center"/>
    </xf>
    <xf numFmtId="180" fontId="70" fillId="0" borderId="54" xfId="0" applyNumberFormat="1" applyFont="1" applyBorder="1" applyAlignment="1">
      <alignment vertical="center"/>
    </xf>
    <xf numFmtId="0" fontId="88" fillId="0" borderId="55" xfId="0" applyFont="1" applyBorder="1" applyAlignment="1">
      <alignment horizontal="center" vertical="center"/>
    </xf>
    <xf numFmtId="180" fontId="88" fillId="0" borderId="71" xfId="0" applyNumberFormat="1" applyFont="1" applyBorder="1" applyAlignment="1">
      <alignment horizontal="center" vertical="center" wrapText="1"/>
    </xf>
    <xf numFmtId="180" fontId="88" fillId="30" borderId="71" xfId="0" applyNumberFormat="1" applyFont="1" applyFill="1" applyBorder="1" applyAlignment="1">
      <alignment horizontal="center" vertical="center" wrapText="1"/>
    </xf>
    <xf numFmtId="44" fontId="88" fillId="30" borderId="71" xfId="3" applyFont="1" applyFill="1" applyBorder="1" applyAlignment="1">
      <alignment vertical="center"/>
    </xf>
    <xf numFmtId="39" fontId="88" fillId="30" borderId="71" xfId="0" applyNumberFormat="1" applyFont="1" applyFill="1" applyBorder="1" applyAlignment="1">
      <alignment vertical="center"/>
    </xf>
    <xf numFmtId="39" fontId="88" fillId="30" borderId="71" xfId="0" applyNumberFormat="1" applyFont="1" applyFill="1" applyBorder="1" applyAlignment="1">
      <alignment horizontal="center" vertical="center"/>
    </xf>
    <xf numFmtId="0" fontId="70" fillId="30" borderId="54" xfId="0" applyFont="1" applyFill="1" applyBorder="1" applyAlignment="1">
      <alignment horizontal="center" vertical="center"/>
    </xf>
    <xf numFmtId="0" fontId="81" fillId="30" borderId="0" xfId="0" applyFont="1" applyFill="1" applyAlignment="1">
      <alignment horizontal="left" wrapText="1"/>
    </xf>
    <xf numFmtId="178" fontId="71" fillId="0" borderId="64" xfId="3" applyNumberFormat="1" applyFont="1" applyBorder="1" applyAlignment="1">
      <alignment vertical="center" wrapText="1"/>
    </xf>
    <xf numFmtId="180" fontId="70" fillId="0" borderId="69" xfId="0" applyNumberFormat="1" applyFont="1" applyBorder="1" applyAlignment="1">
      <alignment vertical="center"/>
    </xf>
    <xf numFmtId="180" fontId="70" fillId="0" borderId="105" xfId="0" applyNumberFormat="1" applyFont="1" applyBorder="1" applyAlignment="1">
      <alignment vertical="center"/>
    </xf>
    <xf numFmtId="44" fontId="0" fillId="30" borderId="0" xfId="3" applyFont="1" applyFill="1"/>
    <xf numFmtId="0" fontId="42" fillId="0" borderId="0" xfId="0" applyFont="1" applyAlignment="1">
      <alignment horizontal="left" vertical="center" wrapText="1"/>
    </xf>
    <xf numFmtId="178" fontId="71" fillId="76" borderId="64" xfId="3" applyNumberFormat="1" applyFont="1" applyFill="1" applyBorder="1" applyAlignment="1">
      <alignment vertical="center" wrapText="1"/>
    </xf>
    <xf numFmtId="0" fontId="81" fillId="30" borderId="0" xfId="0" applyFont="1" applyFill="1" applyAlignment="1">
      <alignment horizontal="left" wrapText="1"/>
    </xf>
    <xf numFmtId="0" fontId="77" fillId="0" borderId="90" xfId="0" applyFont="1" applyBorder="1" applyAlignment="1">
      <alignment horizontal="center" vertical="center" wrapText="1"/>
    </xf>
    <xf numFmtId="0" fontId="77" fillId="0" borderId="91" xfId="0" applyFont="1" applyBorder="1" applyAlignment="1">
      <alignment horizontal="center" vertical="center" wrapText="1"/>
    </xf>
    <xf numFmtId="0" fontId="77" fillId="0" borderId="92" xfId="0" applyFont="1" applyBorder="1" applyAlignment="1">
      <alignment horizontal="center" vertical="center" wrapText="1"/>
    </xf>
    <xf numFmtId="0" fontId="77" fillId="0" borderId="95" xfId="0" applyFont="1" applyBorder="1" applyAlignment="1">
      <alignment horizontal="center" vertical="center" wrapText="1"/>
    </xf>
    <xf numFmtId="0" fontId="77" fillId="0" borderId="0" xfId="0" applyFont="1" applyAlignment="1">
      <alignment horizontal="center" vertical="center" wrapText="1"/>
    </xf>
    <xf numFmtId="0" fontId="77" fillId="0" borderId="96" xfId="0" applyFont="1" applyBorder="1" applyAlignment="1">
      <alignment horizontal="center" vertical="center" wrapText="1"/>
    </xf>
    <xf numFmtId="0" fontId="77" fillId="0" borderId="97" xfId="0" applyFont="1" applyBorder="1" applyAlignment="1">
      <alignment horizontal="center" vertical="center" wrapText="1"/>
    </xf>
    <xf numFmtId="0" fontId="77" fillId="0" borderId="98" xfId="0" applyFont="1" applyBorder="1" applyAlignment="1">
      <alignment horizontal="center" vertical="center" wrapText="1"/>
    </xf>
    <xf numFmtId="0" fontId="77" fillId="0" borderId="99" xfId="0" applyFont="1" applyBorder="1" applyAlignment="1">
      <alignment horizontal="center" vertical="center" wrapText="1"/>
    </xf>
    <xf numFmtId="0" fontId="79" fillId="0" borderId="93" xfId="0" applyFont="1" applyBorder="1" applyAlignment="1">
      <alignment horizontal="center" vertical="center" wrapText="1"/>
    </xf>
    <xf numFmtId="0" fontId="79" fillId="0" borderId="94" xfId="0" applyFont="1" applyBorder="1" applyAlignment="1">
      <alignment horizontal="center" vertical="center" wrapText="1"/>
    </xf>
    <xf numFmtId="0" fontId="79" fillId="0" borderId="100" xfId="0" applyFont="1" applyBorder="1" applyAlignment="1">
      <alignment horizontal="center" vertical="center" wrapText="1"/>
    </xf>
    <xf numFmtId="0" fontId="78" fillId="0" borderId="93" xfId="0" applyFont="1" applyBorder="1" applyAlignment="1">
      <alignment horizontal="left" vertical="center" wrapText="1"/>
    </xf>
    <xf numFmtId="0" fontId="78" fillId="0" borderId="94" xfId="0" applyFont="1" applyBorder="1" applyAlignment="1">
      <alignment horizontal="left" vertical="center" wrapText="1"/>
    </xf>
    <xf numFmtId="0" fontId="78" fillId="0" borderId="100" xfId="0" applyFont="1" applyBorder="1" applyAlignment="1">
      <alignment horizontal="left" vertical="center" wrapText="1"/>
    </xf>
    <xf numFmtId="0" fontId="69" fillId="29" borderId="58" xfId="0" applyFont="1" applyFill="1" applyBorder="1" applyAlignment="1">
      <alignment horizontal="center" vertical="center" wrapText="1"/>
    </xf>
    <xf numFmtId="0" fontId="69" fillId="29" borderId="12" xfId="0" applyFont="1" applyFill="1" applyBorder="1" applyAlignment="1">
      <alignment horizontal="center" vertical="center" wrapText="1"/>
    </xf>
    <xf numFmtId="0" fontId="69" fillId="29" borderId="87" xfId="0" applyFont="1" applyFill="1" applyBorder="1" applyAlignment="1">
      <alignment horizontal="center" vertical="center" wrapText="1"/>
    </xf>
    <xf numFmtId="0" fontId="69" fillId="29" borderId="89" xfId="0" applyFont="1" applyFill="1" applyBorder="1" applyAlignment="1">
      <alignment horizontal="center" vertical="center" wrapText="1"/>
    </xf>
    <xf numFmtId="0" fontId="69" fillId="29" borderId="0" xfId="0" applyFont="1" applyFill="1" applyAlignment="1">
      <alignment horizontal="center" vertical="center" wrapText="1"/>
    </xf>
    <xf numFmtId="0" fontId="69" fillId="29" borderId="88" xfId="0" applyFont="1" applyFill="1" applyBorder="1" applyAlignment="1">
      <alignment horizontal="center" vertical="center" wrapText="1"/>
    </xf>
    <xf numFmtId="0" fontId="69" fillId="29" borderId="67" xfId="0" applyFont="1" applyFill="1" applyBorder="1" applyAlignment="1">
      <alignment horizontal="center" vertical="center" wrapText="1"/>
    </xf>
    <xf numFmtId="0" fontId="69" fillId="29" borderId="30" xfId="0" applyFont="1" applyFill="1" applyBorder="1" applyAlignment="1">
      <alignment horizontal="center" vertical="center" wrapText="1"/>
    </xf>
    <xf numFmtId="0" fontId="69" fillId="29" borderId="68" xfId="0" applyFont="1" applyFill="1" applyBorder="1" applyAlignment="1">
      <alignment horizontal="center" vertical="center" wrapText="1"/>
    </xf>
    <xf numFmtId="0" fontId="75" fillId="74" borderId="58" xfId="0" applyFont="1" applyFill="1" applyBorder="1" applyAlignment="1">
      <alignment horizontal="center" vertical="center" wrapText="1"/>
    </xf>
    <xf numFmtId="0" fontId="75" fillId="74" borderId="12" xfId="0" applyFont="1" applyFill="1" applyBorder="1" applyAlignment="1">
      <alignment horizontal="center" vertical="center" wrapText="1"/>
    </xf>
    <xf numFmtId="0" fontId="75" fillId="74" borderId="67" xfId="0" applyFont="1" applyFill="1" applyBorder="1" applyAlignment="1">
      <alignment horizontal="center" vertical="center" wrapText="1"/>
    </xf>
    <xf numFmtId="0" fontId="75" fillId="74" borderId="30" xfId="0" applyFont="1" applyFill="1" applyBorder="1" applyAlignment="1">
      <alignment horizontal="center" vertical="center" wrapText="1"/>
    </xf>
    <xf numFmtId="0" fontId="74" fillId="74" borderId="2" xfId="0" applyFont="1" applyFill="1" applyBorder="1" applyAlignment="1">
      <alignment horizontal="center" vertical="center" wrapText="1"/>
    </xf>
    <xf numFmtId="0" fontId="74" fillId="74" borderId="3" xfId="0" applyFont="1" applyFill="1" applyBorder="1" applyAlignment="1">
      <alignment horizontal="center" vertical="center" wrapText="1"/>
    </xf>
    <xf numFmtId="0" fontId="74" fillId="74" borderId="65" xfId="0" applyFont="1" applyFill="1" applyBorder="1" applyAlignment="1">
      <alignment horizontal="center" vertical="center" wrapText="1"/>
    </xf>
    <xf numFmtId="0" fontId="54" fillId="2" borderId="58" xfId="0" applyFont="1" applyFill="1" applyBorder="1" applyAlignment="1">
      <alignment horizontal="center" vertical="center" wrapText="1"/>
    </xf>
    <xf numFmtId="0" fontId="54" fillId="2" borderId="12" xfId="0" applyFont="1" applyFill="1" applyBorder="1" applyAlignment="1">
      <alignment horizontal="center" vertical="center" wrapText="1"/>
    </xf>
    <xf numFmtId="0" fontId="54" fillId="2" borderId="87" xfId="0" applyFont="1" applyFill="1" applyBorder="1" applyAlignment="1">
      <alignment horizontal="center" vertical="center" wrapText="1"/>
    </xf>
    <xf numFmtId="0" fontId="54" fillId="2" borderId="89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0" fontId="54" fillId="2" borderId="88" xfId="0" applyFont="1" applyFill="1" applyBorder="1" applyAlignment="1">
      <alignment horizontal="center" vertical="center" wrapText="1"/>
    </xf>
    <xf numFmtId="0" fontId="54" fillId="2" borderId="67" xfId="0" applyFont="1" applyFill="1" applyBorder="1" applyAlignment="1">
      <alignment horizontal="center" vertical="center" wrapText="1"/>
    </xf>
    <xf numFmtId="0" fontId="54" fillId="2" borderId="30" xfId="0" applyFont="1" applyFill="1" applyBorder="1" applyAlignment="1">
      <alignment horizontal="center" vertical="center" wrapText="1"/>
    </xf>
    <xf numFmtId="0" fontId="54" fillId="2" borderId="68" xfId="0" applyFont="1" applyFill="1" applyBorder="1" applyAlignment="1">
      <alignment horizontal="center" vertical="center" wrapText="1"/>
    </xf>
    <xf numFmtId="0" fontId="45" fillId="74" borderId="2" xfId="0" applyFont="1" applyFill="1" applyBorder="1" applyAlignment="1">
      <alignment horizontal="center" vertical="center" wrapText="1"/>
    </xf>
    <xf numFmtId="0" fontId="45" fillId="74" borderId="3" xfId="0" applyFont="1" applyFill="1" applyBorder="1" applyAlignment="1">
      <alignment horizontal="center" vertical="center" wrapText="1"/>
    </xf>
    <xf numFmtId="0" fontId="45" fillId="74" borderId="65" xfId="0" applyFont="1" applyFill="1" applyBorder="1" applyAlignment="1">
      <alignment horizontal="center" vertical="center" wrapText="1"/>
    </xf>
    <xf numFmtId="0" fontId="44" fillId="0" borderId="101" xfId="0" applyFont="1" applyBorder="1" applyAlignment="1">
      <alignment horizontal="center" vertical="center" wrapText="1"/>
    </xf>
    <xf numFmtId="0" fontId="44" fillId="0" borderId="102" xfId="0" applyFont="1" applyBorder="1" applyAlignment="1">
      <alignment horizontal="center" vertical="center" wrapText="1"/>
    </xf>
    <xf numFmtId="0" fontId="44" fillId="0" borderId="103" xfId="0" applyFont="1" applyBorder="1" applyAlignment="1">
      <alignment horizontal="center" vertical="center" wrapText="1"/>
    </xf>
    <xf numFmtId="0" fontId="73" fillId="73" borderId="60" xfId="0" applyFont="1" applyFill="1" applyBorder="1" applyAlignment="1">
      <alignment horizontal="center" vertical="center"/>
    </xf>
    <xf numFmtId="0" fontId="73" fillId="73" borderId="57" xfId="0" applyFont="1" applyFill="1" applyBorder="1" applyAlignment="1">
      <alignment horizontal="center" vertical="center"/>
    </xf>
    <xf numFmtId="0" fontId="80" fillId="30" borderId="12" xfId="0" applyFont="1" applyFill="1" applyBorder="1" applyAlignment="1">
      <alignment horizontal="left" vertical="top" wrapText="1"/>
    </xf>
    <xf numFmtId="0" fontId="73" fillId="73" borderId="2" xfId="0" applyFont="1" applyFill="1" applyBorder="1" applyAlignment="1">
      <alignment horizontal="center" vertical="center"/>
    </xf>
    <xf numFmtId="0" fontId="73" fillId="73" borderId="3" xfId="0" applyFont="1" applyFill="1" applyBorder="1" applyAlignment="1">
      <alignment horizontal="center" vertical="center"/>
    </xf>
    <xf numFmtId="0" fontId="73" fillId="73" borderId="65" xfId="0" applyFont="1" applyFill="1" applyBorder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0" fontId="86" fillId="74" borderId="2" xfId="0" applyFont="1" applyFill="1" applyBorder="1" applyAlignment="1">
      <alignment horizontal="center" vertical="center" wrapText="1"/>
    </xf>
    <xf numFmtId="0" fontId="86" fillId="74" borderId="3" xfId="0" applyFont="1" applyFill="1" applyBorder="1" applyAlignment="1">
      <alignment horizontal="center" vertical="center" wrapText="1"/>
    </xf>
    <xf numFmtId="0" fontId="86" fillId="74" borderId="65" xfId="0" applyFont="1" applyFill="1" applyBorder="1" applyAlignment="1">
      <alignment horizontal="center" vertical="center" wrapText="1"/>
    </xf>
    <xf numFmtId="0" fontId="86" fillId="0" borderId="101" xfId="0" applyFont="1" applyBorder="1" applyAlignment="1">
      <alignment horizontal="center" vertical="center" wrapText="1"/>
    </xf>
    <xf numFmtId="0" fontId="86" fillId="0" borderId="102" xfId="0" applyFont="1" applyBorder="1" applyAlignment="1">
      <alignment horizontal="center" vertical="center" wrapText="1"/>
    </xf>
    <xf numFmtId="0" fontId="86" fillId="0" borderId="103" xfId="0" applyFont="1" applyBorder="1" applyAlignment="1">
      <alignment horizontal="center" vertical="center" wrapText="1"/>
    </xf>
    <xf numFmtId="0" fontId="71" fillId="0" borderId="2" xfId="0" applyFont="1" applyBorder="1" applyAlignment="1">
      <alignment horizontal="right" vertical="center" wrapText="1"/>
    </xf>
    <xf numFmtId="0" fontId="71" fillId="0" borderId="3" xfId="0" applyFont="1" applyBorder="1" applyAlignment="1">
      <alignment horizontal="right" vertical="center" wrapText="1"/>
    </xf>
    <xf numFmtId="0" fontId="71" fillId="0" borderId="65" xfId="0" applyFont="1" applyBorder="1" applyAlignment="1">
      <alignment horizontal="righ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1580">
    <cellStyle name="2" xfId="1409" xr:uid="{00000000-0005-0000-0000-000000000000}"/>
    <cellStyle name="20% - Accent1" xfId="5" xr:uid="{00000000-0005-0000-0000-000001000000}"/>
    <cellStyle name="20% - Accent1 2" xfId="1410" xr:uid="{00000000-0005-0000-0000-000002000000}"/>
    <cellStyle name="20% - Accent1_Estaciones TM-21-SEP-2011" xfId="1411" xr:uid="{00000000-0005-0000-0000-000003000000}"/>
    <cellStyle name="20% - Accent2" xfId="6" xr:uid="{00000000-0005-0000-0000-000004000000}"/>
    <cellStyle name="20% - Accent2 2" xfId="1412" xr:uid="{00000000-0005-0000-0000-000005000000}"/>
    <cellStyle name="20% - Accent2_Estaciones TM-21-SEP-2011" xfId="1413" xr:uid="{00000000-0005-0000-0000-000006000000}"/>
    <cellStyle name="20% - Accent3" xfId="7" xr:uid="{00000000-0005-0000-0000-000007000000}"/>
    <cellStyle name="20% - Accent3 2" xfId="1414" xr:uid="{00000000-0005-0000-0000-000008000000}"/>
    <cellStyle name="20% - Accent3_Estaciones TM-21-SEP-2011" xfId="1415" xr:uid="{00000000-0005-0000-0000-000009000000}"/>
    <cellStyle name="20% - Accent4" xfId="8" xr:uid="{00000000-0005-0000-0000-00000A000000}"/>
    <cellStyle name="20% - Accent4 2" xfId="1416" xr:uid="{00000000-0005-0000-0000-00000B000000}"/>
    <cellStyle name="20% - Accent4_Estaciones TM-21-SEP-2011" xfId="1417" xr:uid="{00000000-0005-0000-0000-00000C000000}"/>
    <cellStyle name="20% - Accent5" xfId="9" xr:uid="{00000000-0005-0000-0000-00000D000000}"/>
    <cellStyle name="20% - Accent5 2" xfId="1418" xr:uid="{00000000-0005-0000-0000-00000E000000}"/>
    <cellStyle name="20% - Accent5_Estaciones TM-21-SEP-2011" xfId="1419" xr:uid="{00000000-0005-0000-0000-00000F000000}"/>
    <cellStyle name="20% - Accent6" xfId="10" xr:uid="{00000000-0005-0000-0000-000010000000}"/>
    <cellStyle name="20% - Accent6 2" xfId="1420" xr:uid="{00000000-0005-0000-0000-000011000000}"/>
    <cellStyle name="20% - Accent6_Estaciones TM-21-SEP-2011" xfId="1421" xr:uid="{00000000-0005-0000-0000-000012000000}"/>
    <cellStyle name="20% - Énfasis1" xfId="1544" builtinId="30" customBuiltin="1"/>
    <cellStyle name="20% - Énfasis1 10" xfId="11" xr:uid="{00000000-0005-0000-0000-000014000000}"/>
    <cellStyle name="20% - Énfasis1 11" xfId="12" xr:uid="{00000000-0005-0000-0000-000015000000}"/>
    <cellStyle name="20% - Énfasis1 12" xfId="13" xr:uid="{00000000-0005-0000-0000-000016000000}"/>
    <cellStyle name="20% - Énfasis1 13" xfId="14" xr:uid="{00000000-0005-0000-0000-000017000000}"/>
    <cellStyle name="20% - Énfasis1 14" xfId="15" xr:uid="{00000000-0005-0000-0000-000018000000}"/>
    <cellStyle name="20% - Énfasis1 15" xfId="16" xr:uid="{00000000-0005-0000-0000-000019000000}"/>
    <cellStyle name="20% - Énfasis1 16" xfId="17" xr:uid="{00000000-0005-0000-0000-00001A000000}"/>
    <cellStyle name="20% - Énfasis1 17" xfId="18" xr:uid="{00000000-0005-0000-0000-00001B000000}"/>
    <cellStyle name="20% - Énfasis1 18" xfId="19" xr:uid="{00000000-0005-0000-0000-00001C000000}"/>
    <cellStyle name="20% - Énfasis1 19" xfId="20" xr:uid="{00000000-0005-0000-0000-00001D000000}"/>
    <cellStyle name="20% - Énfasis1 2" xfId="21" xr:uid="{00000000-0005-0000-0000-00001E000000}"/>
    <cellStyle name="20% - Énfasis1 20" xfId="22" xr:uid="{00000000-0005-0000-0000-00001F000000}"/>
    <cellStyle name="20% - Énfasis1 21" xfId="23" xr:uid="{00000000-0005-0000-0000-000020000000}"/>
    <cellStyle name="20% - Énfasis1 22" xfId="24" xr:uid="{00000000-0005-0000-0000-000021000000}"/>
    <cellStyle name="20% - Énfasis1 23" xfId="25" xr:uid="{00000000-0005-0000-0000-000022000000}"/>
    <cellStyle name="20% - Énfasis1 24" xfId="26" xr:uid="{00000000-0005-0000-0000-000023000000}"/>
    <cellStyle name="20% - Énfasis1 25" xfId="27" xr:uid="{00000000-0005-0000-0000-000024000000}"/>
    <cellStyle name="20% - Énfasis1 26" xfId="28" xr:uid="{00000000-0005-0000-0000-000025000000}"/>
    <cellStyle name="20% - Énfasis1 27" xfId="29" xr:uid="{00000000-0005-0000-0000-000026000000}"/>
    <cellStyle name="20% - Énfasis1 28" xfId="30" xr:uid="{00000000-0005-0000-0000-000027000000}"/>
    <cellStyle name="20% - Énfasis1 29" xfId="31" xr:uid="{00000000-0005-0000-0000-000028000000}"/>
    <cellStyle name="20% - Énfasis1 3" xfId="32" xr:uid="{00000000-0005-0000-0000-000029000000}"/>
    <cellStyle name="20% - Énfasis1 30" xfId="33" xr:uid="{00000000-0005-0000-0000-00002A000000}"/>
    <cellStyle name="20% - Énfasis1 31" xfId="34" xr:uid="{00000000-0005-0000-0000-00002B000000}"/>
    <cellStyle name="20% - Énfasis1 32" xfId="35" xr:uid="{00000000-0005-0000-0000-00002C000000}"/>
    <cellStyle name="20% - Énfasis1 4" xfId="36" xr:uid="{00000000-0005-0000-0000-00002D000000}"/>
    <cellStyle name="20% - Énfasis1 5" xfId="37" xr:uid="{00000000-0005-0000-0000-00002E000000}"/>
    <cellStyle name="20% - Énfasis1 6" xfId="38" xr:uid="{00000000-0005-0000-0000-00002F000000}"/>
    <cellStyle name="20% - Énfasis1 7" xfId="39" xr:uid="{00000000-0005-0000-0000-000030000000}"/>
    <cellStyle name="20% - Énfasis1 8" xfId="40" xr:uid="{00000000-0005-0000-0000-000031000000}"/>
    <cellStyle name="20% - Énfasis1 9" xfId="41" xr:uid="{00000000-0005-0000-0000-000032000000}"/>
    <cellStyle name="20% - Énfasis2" xfId="1547" builtinId="34" customBuiltin="1"/>
    <cellStyle name="20% - Énfasis2 10" xfId="42" xr:uid="{00000000-0005-0000-0000-000034000000}"/>
    <cellStyle name="20% - Énfasis2 11" xfId="43" xr:uid="{00000000-0005-0000-0000-000035000000}"/>
    <cellStyle name="20% - Énfasis2 12" xfId="44" xr:uid="{00000000-0005-0000-0000-000036000000}"/>
    <cellStyle name="20% - Énfasis2 13" xfId="45" xr:uid="{00000000-0005-0000-0000-000037000000}"/>
    <cellStyle name="20% - Énfasis2 14" xfId="46" xr:uid="{00000000-0005-0000-0000-000038000000}"/>
    <cellStyle name="20% - Énfasis2 15" xfId="47" xr:uid="{00000000-0005-0000-0000-000039000000}"/>
    <cellStyle name="20% - Énfasis2 16" xfId="48" xr:uid="{00000000-0005-0000-0000-00003A000000}"/>
    <cellStyle name="20% - Énfasis2 17" xfId="49" xr:uid="{00000000-0005-0000-0000-00003B000000}"/>
    <cellStyle name="20% - Énfasis2 18" xfId="50" xr:uid="{00000000-0005-0000-0000-00003C000000}"/>
    <cellStyle name="20% - Énfasis2 19" xfId="51" xr:uid="{00000000-0005-0000-0000-00003D000000}"/>
    <cellStyle name="20% - Énfasis2 2" xfId="52" xr:uid="{00000000-0005-0000-0000-00003E000000}"/>
    <cellStyle name="20% - Énfasis2 20" xfId="53" xr:uid="{00000000-0005-0000-0000-00003F000000}"/>
    <cellStyle name="20% - Énfasis2 21" xfId="54" xr:uid="{00000000-0005-0000-0000-000040000000}"/>
    <cellStyle name="20% - Énfasis2 22" xfId="55" xr:uid="{00000000-0005-0000-0000-000041000000}"/>
    <cellStyle name="20% - Énfasis2 23" xfId="56" xr:uid="{00000000-0005-0000-0000-000042000000}"/>
    <cellStyle name="20% - Énfasis2 24" xfId="57" xr:uid="{00000000-0005-0000-0000-000043000000}"/>
    <cellStyle name="20% - Énfasis2 25" xfId="58" xr:uid="{00000000-0005-0000-0000-000044000000}"/>
    <cellStyle name="20% - Énfasis2 26" xfId="59" xr:uid="{00000000-0005-0000-0000-000045000000}"/>
    <cellStyle name="20% - Énfasis2 27" xfId="60" xr:uid="{00000000-0005-0000-0000-000046000000}"/>
    <cellStyle name="20% - Énfasis2 28" xfId="61" xr:uid="{00000000-0005-0000-0000-000047000000}"/>
    <cellStyle name="20% - Énfasis2 29" xfId="62" xr:uid="{00000000-0005-0000-0000-000048000000}"/>
    <cellStyle name="20% - Énfasis2 3" xfId="63" xr:uid="{00000000-0005-0000-0000-000049000000}"/>
    <cellStyle name="20% - Énfasis2 30" xfId="64" xr:uid="{00000000-0005-0000-0000-00004A000000}"/>
    <cellStyle name="20% - Énfasis2 31" xfId="65" xr:uid="{00000000-0005-0000-0000-00004B000000}"/>
    <cellStyle name="20% - Énfasis2 32" xfId="66" xr:uid="{00000000-0005-0000-0000-00004C000000}"/>
    <cellStyle name="20% - Énfasis2 4" xfId="67" xr:uid="{00000000-0005-0000-0000-00004D000000}"/>
    <cellStyle name="20% - Énfasis2 5" xfId="68" xr:uid="{00000000-0005-0000-0000-00004E000000}"/>
    <cellStyle name="20% - Énfasis2 6" xfId="69" xr:uid="{00000000-0005-0000-0000-00004F000000}"/>
    <cellStyle name="20% - Énfasis2 7" xfId="70" xr:uid="{00000000-0005-0000-0000-000050000000}"/>
    <cellStyle name="20% - Énfasis2 8" xfId="71" xr:uid="{00000000-0005-0000-0000-000051000000}"/>
    <cellStyle name="20% - Énfasis2 9" xfId="72" xr:uid="{00000000-0005-0000-0000-000052000000}"/>
    <cellStyle name="20% - Énfasis3" xfId="1551" builtinId="38" customBuiltin="1"/>
    <cellStyle name="20% - Énfasis3 10" xfId="73" xr:uid="{00000000-0005-0000-0000-000054000000}"/>
    <cellStyle name="20% - Énfasis3 11" xfId="74" xr:uid="{00000000-0005-0000-0000-000055000000}"/>
    <cellStyle name="20% - Énfasis3 12" xfId="75" xr:uid="{00000000-0005-0000-0000-000056000000}"/>
    <cellStyle name="20% - Énfasis3 13" xfId="76" xr:uid="{00000000-0005-0000-0000-000057000000}"/>
    <cellStyle name="20% - Énfasis3 14" xfId="77" xr:uid="{00000000-0005-0000-0000-000058000000}"/>
    <cellStyle name="20% - Énfasis3 15" xfId="78" xr:uid="{00000000-0005-0000-0000-000059000000}"/>
    <cellStyle name="20% - Énfasis3 16" xfId="79" xr:uid="{00000000-0005-0000-0000-00005A000000}"/>
    <cellStyle name="20% - Énfasis3 17" xfId="80" xr:uid="{00000000-0005-0000-0000-00005B000000}"/>
    <cellStyle name="20% - Énfasis3 18" xfId="81" xr:uid="{00000000-0005-0000-0000-00005C000000}"/>
    <cellStyle name="20% - Énfasis3 19" xfId="82" xr:uid="{00000000-0005-0000-0000-00005D000000}"/>
    <cellStyle name="20% - Énfasis3 2" xfId="83" xr:uid="{00000000-0005-0000-0000-00005E000000}"/>
    <cellStyle name="20% - Énfasis3 20" xfId="84" xr:uid="{00000000-0005-0000-0000-00005F000000}"/>
    <cellStyle name="20% - Énfasis3 21" xfId="85" xr:uid="{00000000-0005-0000-0000-000060000000}"/>
    <cellStyle name="20% - Énfasis3 22" xfId="86" xr:uid="{00000000-0005-0000-0000-000061000000}"/>
    <cellStyle name="20% - Énfasis3 23" xfId="87" xr:uid="{00000000-0005-0000-0000-000062000000}"/>
    <cellStyle name="20% - Énfasis3 24" xfId="88" xr:uid="{00000000-0005-0000-0000-000063000000}"/>
    <cellStyle name="20% - Énfasis3 25" xfId="89" xr:uid="{00000000-0005-0000-0000-000064000000}"/>
    <cellStyle name="20% - Énfasis3 26" xfId="90" xr:uid="{00000000-0005-0000-0000-000065000000}"/>
    <cellStyle name="20% - Énfasis3 27" xfId="91" xr:uid="{00000000-0005-0000-0000-000066000000}"/>
    <cellStyle name="20% - Énfasis3 28" xfId="92" xr:uid="{00000000-0005-0000-0000-000067000000}"/>
    <cellStyle name="20% - Énfasis3 29" xfId="93" xr:uid="{00000000-0005-0000-0000-000068000000}"/>
    <cellStyle name="20% - Énfasis3 3" xfId="94" xr:uid="{00000000-0005-0000-0000-000069000000}"/>
    <cellStyle name="20% - Énfasis3 30" xfId="95" xr:uid="{00000000-0005-0000-0000-00006A000000}"/>
    <cellStyle name="20% - Énfasis3 31" xfId="96" xr:uid="{00000000-0005-0000-0000-00006B000000}"/>
    <cellStyle name="20% - Énfasis3 32" xfId="97" xr:uid="{00000000-0005-0000-0000-00006C000000}"/>
    <cellStyle name="20% - Énfasis3 4" xfId="98" xr:uid="{00000000-0005-0000-0000-00006D000000}"/>
    <cellStyle name="20% - Énfasis3 5" xfId="99" xr:uid="{00000000-0005-0000-0000-00006E000000}"/>
    <cellStyle name="20% - Énfasis3 6" xfId="100" xr:uid="{00000000-0005-0000-0000-00006F000000}"/>
    <cellStyle name="20% - Énfasis3 7" xfId="101" xr:uid="{00000000-0005-0000-0000-000070000000}"/>
    <cellStyle name="20% - Énfasis3 8" xfId="102" xr:uid="{00000000-0005-0000-0000-000071000000}"/>
    <cellStyle name="20% - Énfasis3 9" xfId="103" xr:uid="{00000000-0005-0000-0000-000072000000}"/>
    <cellStyle name="20% - Énfasis4" xfId="1555" builtinId="42" customBuiltin="1"/>
    <cellStyle name="20% - Énfasis4 10" xfId="104" xr:uid="{00000000-0005-0000-0000-000074000000}"/>
    <cellStyle name="20% - Énfasis4 11" xfId="105" xr:uid="{00000000-0005-0000-0000-000075000000}"/>
    <cellStyle name="20% - Énfasis4 12" xfId="106" xr:uid="{00000000-0005-0000-0000-000076000000}"/>
    <cellStyle name="20% - Énfasis4 13" xfId="107" xr:uid="{00000000-0005-0000-0000-000077000000}"/>
    <cellStyle name="20% - Énfasis4 14" xfId="108" xr:uid="{00000000-0005-0000-0000-000078000000}"/>
    <cellStyle name="20% - Énfasis4 15" xfId="109" xr:uid="{00000000-0005-0000-0000-000079000000}"/>
    <cellStyle name="20% - Énfasis4 16" xfId="110" xr:uid="{00000000-0005-0000-0000-00007A000000}"/>
    <cellStyle name="20% - Énfasis4 17" xfId="111" xr:uid="{00000000-0005-0000-0000-00007B000000}"/>
    <cellStyle name="20% - Énfasis4 18" xfId="112" xr:uid="{00000000-0005-0000-0000-00007C000000}"/>
    <cellStyle name="20% - Énfasis4 19" xfId="113" xr:uid="{00000000-0005-0000-0000-00007D000000}"/>
    <cellStyle name="20% - Énfasis4 2" xfId="114" xr:uid="{00000000-0005-0000-0000-00007E000000}"/>
    <cellStyle name="20% - Énfasis4 20" xfId="115" xr:uid="{00000000-0005-0000-0000-00007F000000}"/>
    <cellStyle name="20% - Énfasis4 21" xfId="116" xr:uid="{00000000-0005-0000-0000-000080000000}"/>
    <cellStyle name="20% - Énfasis4 22" xfId="117" xr:uid="{00000000-0005-0000-0000-000081000000}"/>
    <cellStyle name="20% - Énfasis4 23" xfId="118" xr:uid="{00000000-0005-0000-0000-000082000000}"/>
    <cellStyle name="20% - Énfasis4 24" xfId="119" xr:uid="{00000000-0005-0000-0000-000083000000}"/>
    <cellStyle name="20% - Énfasis4 25" xfId="120" xr:uid="{00000000-0005-0000-0000-000084000000}"/>
    <cellStyle name="20% - Énfasis4 26" xfId="121" xr:uid="{00000000-0005-0000-0000-000085000000}"/>
    <cellStyle name="20% - Énfasis4 27" xfId="122" xr:uid="{00000000-0005-0000-0000-000086000000}"/>
    <cellStyle name="20% - Énfasis4 28" xfId="123" xr:uid="{00000000-0005-0000-0000-000087000000}"/>
    <cellStyle name="20% - Énfasis4 29" xfId="124" xr:uid="{00000000-0005-0000-0000-000088000000}"/>
    <cellStyle name="20% - Énfasis4 3" xfId="125" xr:uid="{00000000-0005-0000-0000-000089000000}"/>
    <cellStyle name="20% - Énfasis4 30" xfId="126" xr:uid="{00000000-0005-0000-0000-00008A000000}"/>
    <cellStyle name="20% - Énfasis4 31" xfId="127" xr:uid="{00000000-0005-0000-0000-00008B000000}"/>
    <cellStyle name="20% - Énfasis4 32" xfId="128" xr:uid="{00000000-0005-0000-0000-00008C000000}"/>
    <cellStyle name="20% - Énfasis4 4" xfId="129" xr:uid="{00000000-0005-0000-0000-00008D000000}"/>
    <cellStyle name="20% - Énfasis4 5" xfId="130" xr:uid="{00000000-0005-0000-0000-00008E000000}"/>
    <cellStyle name="20% - Énfasis4 6" xfId="131" xr:uid="{00000000-0005-0000-0000-00008F000000}"/>
    <cellStyle name="20% - Énfasis4 7" xfId="132" xr:uid="{00000000-0005-0000-0000-000090000000}"/>
    <cellStyle name="20% - Énfasis4 8" xfId="133" xr:uid="{00000000-0005-0000-0000-000091000000}"/>
    <cellStyle name="20% - Énfasis4 9" xfId="134" xr:uid="{00000000-0005-0000-0000-000092000000}"/>
    <cellStyle name="20% - Énfasis5" xfId="1559" builtinId="46" customBuiltin="1"/>
    <cellStyle name="20% - Énfasis5 10" xfId="135" xr:uid="{00000000-0005-0000-0000-000094000000}"/>
    <cellStyle name="20% - Énfasis5 11" xfId="136" xr:uid="{00000000-0005-0000-0000-000095000000}"/>
    <cellStyle name="20% - Énfasis5 12" xfId="137" xr:uid="{00000000-0005-0000-0000-000096000000}"/>
    <cellStyle name="20% - Énfasis5 13" xfId="138" xr:uid="{00000000-0005-0000-0000-000097000000}"/>
    <cellStyle name="20% - Énfasis5 14" xfId="139" xr:uid="{00000000-0005-0000-0000-000098000000}"/>
    <cellStyle name="20% - Énfasis5 15" xfId="140" xr:uid="{00000000-0005-0000-0000-000099000000}"/>
    <cellStyle name="20% - Énfasis5 16" xfId="141" xr:uid="{00000000-0005-0000-0000-00009A000000}"/>
    <cellStyle name="20% - Énfasis5 17" xfId="142" xr:uid="{00000000-0005-0000-0000-00009B000000}"/>
    <cellStyle name="20% - Énfasis5 18" xfId="143" xr:uid="{00000000-0005-0000-0000-00009C000000}"/>
    <cellStyle name="20% - Énfasis5 19" xfId="144" xr:uid="{00000000-0005-0000-0000-00009D000000}"/>
    <cellStyle name="20% - Énfasis5 2" xfId="145" xr:uid="{00000000-0005-0000-0000-00009E000000}"/>
    <cellStyle name="20% - Énfasis5 20" xfId="146" xr:uid="{00000000-0005-0000-0000-00009F000000}"/>
    <cellStyle name="20% - Énfasis5 21" xfId="147" xr:uid="{00000000-0005-0000-0000-0000A0000000}"/>
    <cellStyle name="20% - Énfasis5 22" xfId="148" xr:uid="{00000000-0005-0000-0000-0000A1000000}"/>
    <cellStyle name="20% - Énfasis5 23" xfId="149" xr:uid="{00000000-0005-0000-0000-0000A2000000}"/>
    <cellStyle name="20% - Énfasis5 24" xfId="150" xr:uid="{00000000-0005-0000-0000-0000A3000000}"/>
    <cellStyle name="20% - Énfasis5 25" xfId="151" xr:uid="{00000000-0005-0000-0000-0000A4000000}"/>
    <cellStyle name="20% - Énfasis5 26" xfId="152" xr:uid="{00000000-0005-0000-0000-0000A5000000}"/>
    <cellStyle name="20% - Énfasis5 27" xfId="153" xr:uid="{00000000-0005-0000-0000-0000A6000000}"/>
    <cellStyle name="20% - Énfasis5 28" xfId="154" xr:uid="{00000000-0005-0000-0000-0000A7000000}"/>
    <cellStyle name="20% - Énfasis5 29" xfId="155" xr:uid="{00000000-0005-0000-0000-0000A8000000}"/>
    <cellStyle name="20% - Énfasis5 3" xfId="156" xr:uid="{00000000-0005-0000-0000-0000A9000000}"/>
    <cellStyle name="20% - Énfasis5 30" xfId="157" xr:uid="{00000000-0005-0000-0000-0000AA000000}"/>
    <cellStyle name="20% - Énfasis5 31" xfId="158" xr:uid="{00000000-0005-0000-0000-0000AB000000}"/>
    <cellStyle name="20% - Énfasis5 32" xfId="159" xr:uid="{00000000-0005-0000-0000-0000AC000000}"/>
    <cellStyle name="20% - Énfasis5 4" xfId="160" xr:uid="{00000000-0005-0000-0000-0000AD000000}"/>
    <cellStyle name="20% - Énfasis5 5" xfId="161" xr:uid="{00000000-0005-0000-0000-0000AE000000}"/>
    <cellStyle name="20% - Énfasis5 6" xfId="162" xr:uid="{00000000-0005-0000-0000-0000AF000000}"/>
    <cellStyle name="20% - Énfasis5 7" xfId="163" xr:uid="{00000000-0005-0000-0000-0000B0000000}"/>
    <cellStyle name="20% - Énfasis5 8" xfId="164" xr:uid="{00000000-0005-0000-0000-0000B1000000}"/>
    <cellStyle name="20% - Énfasis5 9" xfId="165" xr:uid="{00000000-0005-0000-0000-0000B2000000}"/>
    <cellStyle name="20% - Énfasis6" xfId="1563" builtinId="50" customBuiltin="1"/>
    <cellStyle name="20% - Énfasis6 10" xfId="166" xr:uid="{00000000-0005-0000-0000-0000B4000000}"/>
    <cellStyle name="20% - Énfasis6 11" xfId="167" xr:uid="{00000000-0005-0000-0000-0000B5000000}"/>
    <cellStyle name="20% - Énfasis6 12" xfId="168" xr:uid="{00000000-0005-0000-0000-0000B6000000}"/>
    <cellStyle name="20% - Énfasis6 13" xfId="169" xr:uid="{00000000-0005-0000-0000-0000B7000000}"/>
    <cellStyle name="20% - Énfasis6 14" xfId="170" xr:uid="{00000000-0005-0000-0000-0000B8000000}"/>
    <cellStyle name="20% - Énfasis6 15" xfId="171" xr:uid="{00000000-0005-0000-0000-0000B9000000}"/>
    <cellStyle name="20% - Énfasis6 16" xfId="172" xr:uid="{00000000-0005-0000-0000-0000BA000000}"/>
    <cellStyle name="20% - Énfasis6 17" xfId="173" xr:uid="{00000000-0005-0000-0000-0000BB000000}"/>
    <cellStyle name="20% - Énfasis6 18" xfId="174" xr:uid="{00000000-0005-0000-0000-0000BC000000}"/>
    <cellStyle name="20% - Énfasis6 19" xfId="175" xr:uid="{00000000-0005-0000-0000-0000BD000000}"/>
    <cellStyle name="20% - Énfasis6 2" xfId="176" xr:uid="{00000000-0005-0000-0000-0000BE000000}"/>
    <cellStyle name="20% - Énfasis6 20" xfId="177" xr:uid="{00000000-0005-0000-0000-0000BF000000}"/>
    <cellStyle name="20% - Énfasis6 21" xfId="178" xr:uid="{00000000-0005-0000-0000-0000C0000000}"/>
    <cellStyle name="20% - Énfasis6 22" xfId="179" xr:uid="{00000000-0005-0000-0000-0000C1000000}"/>
    <cellStyle name="20% - Énfasis6 23" xfId="180" xr:uid="{00000000-0005-0000-0000-0000C2000000}"/>
    <cellStyle name="20% - Énfasis6 24" xfId="181" xr:uid="{00000000-0005-0000-0000-0000C3000000}"/>
    <cellStyle name="20% - Énfasis6 25" xfId="182" xr:uid="{00000000-0005-0000-0000-0000C4000000}"/>
    <cellStyle name="20% - Énfasis6 26" xfId="183" xr:uid="{00000000-0005-0000-0000-0000C5000000}"/>
    <cellStyle name="20% - Énfasis6 27" xfId="184" xr:uid="{00000000-0005-0000-0000-0000C6000000}"/>
    <cellStyle name="20% - Énfasis6 28" xfId="185" xr:uid="{00000000-0005-0000-0000-0000C7000000}"/>
    <cellStyle name="20% - Énfasis6 29" xfId="186" xr:uid="{00000000-0005-0000-0000-0000C8000000}"/>
    <cellStyle name="20% - Énfasis6 3" xfId="187" xr:uid="{00000000-0005-0000-0000-0000C9000000}"/>
    <cellStyle name="20% - Énfasis6 30" xfId="188" xr:uid="{00000000-0005-0000-0000-0000CA000000}"/>
    <cellStyle name="20% - Énfasis6 31" xfId="189" xr:uid="{00000000-0005-0000-0000-0000CB000000}"/>
    <cellStyle name="20% - Énfasis6 32" xfId="190" xr:uid="{00000000-0005-0000-0000-0000CC000000}"/>
    <cellStyle name="20% - Énfasis6 4" xfId="191" xr:uid="{00000000-0005-0000-0000-0000CD000000}"/>
    <cellStyle name="20% - Énfasis6 5" xfId="192" xr:uid="{00000000-0005-0000-0000-0000CE000000}"/>
    <cellStyle name="20% - Énfasis6 6" xfId="193" xr:uid="{00000000-0005-0000-0000-0000CF000000}"/>
    <cellStyle name="20% - Énfasis6 7" xfId="194" xr:uid="{00000000-0005-0000-0000-0000D0000000}"/>
    <cellStyle name="20% - Énfasis6 8" xfId="195" xr:uid="{00000000-0005-0000-0000-0000D1000000}"/>
    <cellStyle name="20% - Énfasis6 9" xfId="196" xr:uid="{00000000-0005-0000-0000-0000D2000000}"/>
    <cellStyle name="40% - Accent1" xfId="197" xr:uid="{00000000-0005-0000-0000-0000D3000000}"/>
    <cellStyle name="40% - Accent1 2" xfId="1422" xr:uid="{00000000-0005-0000-0000-0000D4000000}"/>
    <cellStyle name="40% - Accent1_Estaciones TM-21-SEP-2011" xfId="1423" xr:uid="{00000000-0005-0000-0000-0000D5000000}"/>
    <cellStyle name="40% - Accent2" xfId="198" xr:uid="{00000000-0005-0000-0000-0000D6000000}"/>
    <cellStyle name="40% - Accent2 2" xfId="1424" xr:uid="{00000000-0005-0000-0000-0000D7000000}"/>
    <cellStyle name="40% - Accent2_Estaciones TM-21-SEP-2011" xfId="1425" xr:uid="{00000000-0005-0000-0000-0000D8000000}"/>
    <cellStyle name="40% - Accent3" xfId="199" xr:uid="{00000000-0005-0000-0000-0000D9000000}"/>
    <cellStyle name="40% - Accent3 2" xfId="1426" xr:uid="{00000000-0005-0000-0000-0000DA000000}"/>
    <cellStyle name="40% - Accent3_Estaciones TM-21-SEP-2011" xfId="1427" xr:uid="{00000000-0005-0000-0000-0000DB000000}"/>
    <cellStyle name="40% - Accent4" xfId="200" xr:uid="{00000000-0005-0000-0000-0000DC000000}"/>
    <cellStyle name="40% - Accent4 2" xfId="1428" xr:uid="{00000000-0005-0000-0000-0000DD000000}"/>
    <cellStyle name="40% - Accent4_Estaciones TM-21-SEP-2011" xfId="1429" xr:uid="{00000000-0005-0000-0000-0000DE000000}"/>
    <cellStyle name="40% - Accent5" xfId="201" xr:uid="{00000000-0005-0000-0000-0000DF000000}"/>
    <cellStyle name="40% - Accent5 2" xfId="1430" xr:uid="{00000000-0005-0000-0000-0000E0000000}"/>
    <cellStyle name="40% - Accent5_Estaciones TM-21-SEP-2011" xfId="1431" xr:uid="{00000000-0005-0000-0000-0000E1000000}"/>
    <cellStyle name="40% - Accent6" xfId="202" xr:uid="{00000000-0005-0000-0000-0000E2000000}"/>
    <cellStyle name="40% - Accent6 2" xfId="1432" xr:uid="{00000000-0005-0000-0000-0000E3000000}"/>
    <cellStyle name="40% - Accent6_Estaciones TM-21-SEP-2011" xfId="1433" xr:uid="{00000000-0005-0000-0000-0000E4000000}"/>
    <cellStyle name="40% - Énfasis1" xfId="1545" builtinId="31" customBuiltin="1"/>
    <cellStyle name="40% - Énfasis1 10" xfId="203" xr:uid="{00000000-0005-0000-0000-0000E6000000}"/>
    <cellStyle name="40% - Énfasis1 11" xfId="204" xr:uid="{00000000-0005-0000-0000-0000E7000000}"/>
    <cellStyle name="40% - Énfasis1 12" xfId="205" xr:uid="{00000000-0005-0000-0000-0000E8000000}"/>
    <cellStyle name="40% - Énfasis1 13" xfId="206" xr:uid="{00000000-0005-0000-0000-0000E9000000}"/>
    <cellStyle name="40% - Énfasis1 14" xfId="207" xr:uid="{00000000-0005-0000-0000-0000EA000000}"/>
    <cellStyle name="40% - Énfasis1 15" xfId="208" xr:uid="{00000000-0005-0000-0000-0000EB000000}"/>
    <cellStyle name="40% - Énfasis1 16" xfId="209" xr:uid="{00000000-0005-0000-0000-0000EC000000}"/>
    <cellStyle name="40% - Énfasis1 17" xfId="210" xr:uid="{00000000-0005-0000-0000-0000ED000000}"/>
    <cellStyle name="40% - Énfasis1 18" xfId="211" xr:uid="{00000000-0005-0000-0000-0000EE000000}"/>
    <cellStyle name="40% - Énfasis1 19" xfId="212" xr:uid="{00000000-0005-0000-0000-0000EF000000}"/>
    <cellStyle name="40% - Énfasis1 2" xfId="213" xr:uid="{00000000-0005-0000-0000-0000F0000000}"/>
    <cellStyle name="40% - Énfasis1 20" xfId="214" xr:uid="{00000000-0005-0000-0000-0000F1000000}"/>
    <cellStyle name="40% - Énfasis1 21" xfId="215" xr:uid="{00000000-0005-0000-0000-0000F2000000}"/>
    <cellStyle name="40% - Énfasis1 22" xfId="216" xr:uid="{00000000-0005-0000-0000-0000F3000000}"/>
    <cellStyle name="40% - Énfasis1 23" xfId="217" xr:uid="{00000000-0005-0000-0000-0000F4000000}"/>
    <cellStyle name="40% - Énfasis1 24" xfId="218" xr:uid="{00000000-0005-0000-0000-0000F5000000}"/>
    <cellStyle name="40% - Énfasis1 25" xfId="219" xr:uid="{00000000-0005-0000-0000-0000F6000000}"/>
    <cellStyle name="40% - Énfasis1 26" xfId="220" xr:uid="{00000000-0005-0000-0000-0000F7000000}"/>
    <cellStyle name="40% - Énfasis1 27" xfId="221" xr:uid="{00000000-0005-0000-0000-0000F8000000}"/>
    <cellStyle name="40% - Énfasis1 28" xfId="222" xr:uid="{00000000-0005-0000-0000-0000F9000000}"/>
    <cellStyle name="40% - Énfasis1 29" xfId="223" xr:uid="{00000000-0005-0000-0000-0000FA000000}"/>
    <cellStyle name="40% - Énfasis1 3" xfId="224" xr:uid="{00000000-0005-0000-0000-0000FB000000}"/>
    <cellStyle name="40% - Énfasis1 30" xfId="225" xr:uid="{00000000-0005-0000-0000-0000FC000000}"/>
    <cellStyle name="40% - Énfasis1 31" xfId="226" xr:uid="{00000000-0005-0000-0000-0000FD000000}"/>
    <cellStyle name="40% - Énfasis1 32" xfId="227" xr:uid="{00000000-0005-0000-0000-0000FE000000}"/>
    <cellStyle name="40% - Énfasis1 4" xfId="228" xr:uid="{00000000-0005-0000-0000-0000FF000000}"/>
    <cellStyle name="40% - Énfasis1 5" xfId="229" xr:uid="{00000000-0005-0000-0000-000000010000}"/>
    <cellStyle name="40% - Énfasis1 6" xfId="230" xr:uid="{00000000-0005-0000-0000-000001010000}"/>
    <cellStyle name="40% - Énfasis1 7" xfId="231" xr:uid="{00000000-0005-0000-0000-000002010000}"/>
    <cellStyle name="40% - Énfasis1 8" xfId="232" xr:uid="{00000000-0005-0000-0000-000003010000}"/>
    <cellStyle name="40% - Énfasis1 9" xfId="233" xr:uid="{00000000-0005-0000-0000-000004010000}"/>
    <cellStyle name="40% - Énfasis2" xfId="1548" builtinId="35" customBuiltin="1"/>
    <cellStyle name="40% - Énfasis2 10" xfId="234" xr:uid="{00000000-0005-0000-0000-000006010000}"/>
    <cellStyle name="40% - Énfasis2 11" xfId="235" xr:uid="{00000000-0005-0000-0000-000007010000}"/>
    <cellStyle name="40% - Énfasis2 12" xfId="236" xr:uid="{00000000-0005-0000-0000-000008010000}"/>
    <cellStyle name="40% - Énfasis2 13" xfId="237" xr:uid="{00000000-0005-0000-0000-000009010000}"/>
    <cellStyle name="40% - Énfasis2 14" xfId="238" xr:uid="{00000000-0005-0000-0000-00000A010000}"/>
    <cellStyle name="40% - Énfasis2 15" xfId="239" xr:uid="{00000000-0005-0000-0000-00000B010000}"/>
    <cellStyle name="40% - Énfasis2 16" xfId="240" xr:uid="{00000000-0005-0000-0000-00000C010000}"/>
    <cellStyle name="40% - Énfasis2 17" xfId="241" xr:uid="{00000000-0005-0000-0000-00000D010000}"/>
    <cellStyle name="40% - Énfasis2 18" xfId="242" xr:uid="{00000000-0005-0000-0000-00000E010000}"/>
    <cellStyle name="40% - Énfasis2 19" xfId="243" xr:uid="{00000000-0005-0000-0000-00000F010000}"/>
    <cellStyle name="40% - Énfasis2 2" xfId="244" xr:uid="{00000000-0005-0000-0000-000010010000}"/>
    <cellStyle name="40% - Énfasis2 20" xfId="245" xr:uid="{00000000-0005-0000-0000-000011010000}"/>
    <cellStyle name="40% - Énfasis2 21" xfId="246" xr:uid="{00000000-0005-0000-0000-000012010000}"/>
    <cellStyle name="40% - Énfasis2 22" xfId="247" xr:uid="{00000000-0005-0000-0000-000013010000}"/>
    <cellStyle name="40% - Énfasis2 23" xfId="248" xr:uid="{00000000-0005-0000-0000-000014010000}"/>
    <cellStyle name="40% - Énfasis2 24" xfId="249" xr:uid="{00000000-0005-0000-0000-000015010000}"/>
    <cellStyle name="40% - Énfasis2 25" xfId="250" xr:uid="{00000000-0005-0000-0000-000016010000}"/>
    <cellStyle name="40% - Énfasis2 26" xfId="251" xr:uid="{00000000-0005-0000-0000-000017010000}"/>
    <cellStyle name="40% - Énfasis2 27" xfId="252" xr:uid="{00000000-0005-0000-0000-000018010000}"/>
    <cellStyle name="40% - Énfasis2 28" xfId="253" xr:uid="{00000000-0005-0000-0000-000019010000}"/>
    <cellStyle name="40% - Énfasis2 29" xfId="254" xr:uid="{00000000-0005-0000-0000-00001A010000}"/>
    <cellStyle name="40% - Énfasis2 3" xfId="255" xr:uid="{00000000-0005-0000-0000-00001B010000}"/>
    <cellStyle name="40% - Énfasis2 30" xfId="256" xr:uid="{00000000-0005-0000-0000-00001C010000}"/>
    <cellStyle name="40% - Énfasis2 31" xfId="257" xr:uid="{00000000-0005-0000-0000-00001D010000}"/>
    <cellStyle name="40% - Énfasis2 32" xfId="258" xr:uid="{00000000-0005-0000-0000-00001E010000}"/>
    <cellStyle name="40% - Énfasis2 4" xfId="259" xr:uid="{00000000-0005-0000-0000-00001F010000}"/>
    <cellStyle name="40% - Énfasis2 5" xfId="260" xr:uid="{00000000-0005-0000-0000-000020010000}"/>
    <cellStyle name="40% - Énfasis2 6" xfId="261" xr:uid="{00000000-0005-0000-0000-000021010000}"/>
    <cellStyle name="40% - Énfasis2 7" xfId="262" xr:uid="{00000000-0005-0000-0000-000022010000}"/>
    <cellStyle name="40% - Énfasis2 8" xfId="263" xr:uid="{00000000-0005-0000-0000-000023010000}"/>
    <cellStyle name="40% - Énfasis2 9" xfId="264" xr:uid="{00000000-0005-0000-0000-000024010000}"/>
    <cellStyle name="40% - Énfasis3" xfId="1552" builtinId="39" customBuiltin="1"/>
    <cellStyle name="40% - Énfasis3 10" xfId="265" xr:uid="{00000000-0005-0000-0000-000026010000}"/>
    <cellStyle name="40% - Énfasis3 11" xfId="266" xr:uid="{00000000-0005-0000-0000-000027010000}"/>
    <cellStyle name="40% - Énfasis3 12" xfId="267" xr:uid="{00000000-0005-0000-0000-000028010000}"/>
    <cellStyle name="40% - Énfasis3 13" xfId="268" xr:uid="{00000000-0005-0000-0000-000029010000}"/>
    <cellStyle name="40% - Énfasis3 14" xfId="269" xr:uid="{00000000-0005-0000-0000-00002A010000}"/>
    <cellStyle name="40% - Énfasis3 15" xfId="270" xr:uid="{00000000-0005-0000-0000-00002B010000}"/>
    <cellStyle name="40% - Énfasis3 16" xfId="271" xr:uid="{00000000-0005-0000-0000-00002C010000}"/>
    <cellStyle name="40% - Énfasis3 17" xfId="272" xr:uid="{00000000-0005-0000-0000-00002D010000}"/>
    <cellStyle name="40% - Énfasis3 18" xfId="273" xr:uid="{00000000-0005-0000-0000-00002E010000}"/>
    <cellStyle name="40% - Énfasis3 19" xfId="274" xr:uid="{00000000-0005-0000-0000-00002F010000}"/>
    <cellStyle name="40% - Énfasis3 2" xfId="275" xr:uid="{00000000-0005-0000-0000-000030010000}"/>
    <cellStyle name="40% - Énfasis3 20" xfId="276" xr:uid="{00000000-0005-0000-0000-000031010000}"/>
    <cellStyle name="40% - Énfasis3 21" xfId="277" xr:uid="{00000000-0005-0000-0000-000032010000}"/>
    <cellStyle name="40% - Énfasis3 22" xfId="278" xr:uid="{00000000-0005-0000-0000-000033010000}"/>
    <cellStyle name="40% - Énfasis3 23" xfId="279" xr:uid="{00000000-0005-0000-0000-000034010000}"/>
    <cellStyle name="40% - Énfasis3 24" xfId="280" xr:uid="{00000000-0005-0000-0000-000035010000}"/>
    <cellStyle name="40% - Énfasis3 25" xfId="281" xr:uid="{00000000-0005-0000-0000-000036010000}"/>
    <cellStyle name="40% - Énfasis3 26" xfId="282" xr:uid="{00000000-0005-0000-0000-000037010000}"/>
    <cellStyle name="40% - Énfasis3 27" xfId="283" xr:uid="{00000000-0005-0000-0000-000038010000}"/>
    <cellStyle name="40% - Énfasis3 28" xfId="284" xr:uid="{00000000-0005-0000-0000-000039010000}"/>
    <cellStyle name="40% - Énfasis3 29" xfId="285" xr:uid="{00000000-0005-0000-0000-00003A010000}"/>
    <cellStyle name="40% - Énfasis3 3" xfId="286" xr:uid="{00000000-0005-0000-0000-00003B010000}"/>
    <cellStyle name="40% - Énfasis3 30" xfId="287" xr:uid="{00000000-0005-0000-0000-00003C010000}"/>
    <cellStyle name="40% - Énfasis3 31" xfId="288" xr:uid="{00000000-0005-0000-0000-00003D010000}"/>
    <cellStyle name="40% - Énfasis3 32" xfId="289" xr:uid="{00000000-0005-0000-0000-00003E010000}"/>
    <cellStyle name="40% - Énfasis3 4" xfId="290" xr:uid="{00000000-0005-0000-0000-00003F010000}"/>
    <cellStyle name="40% - Énfasis3 5" xfId="291" xr:uid="{00000000-0005-0000-0000-000040010000}"/>
    <cellStyle name="40% - Énfasis3 6" xfId="292" xr:uid="{00000000-0005-0000-0000-000041010000}"/>
    <cellStyle name="40% - Énfasis3 7" xfId="293" xr:uid="{00000000-0005-0000-0000-000042010000}"/>
    <cellStyle name="40% - Énfasis3 8" xfId="294" xr:uid="{00000000-0005-0000-0000-000043010000}"/>
    <cellStyle name="40% - Énfasis3 9" xfId="295" xr:uid="{00000000-0005-0000-0000-000044010000}"/>
    <cellStyle name="40% - Énfasis4" xfId="1556" builtinId="43" customBuiltin="1"/>
    <cellStyle name="40% - Énfasis4 10" xfId="296" xr:uid="{00000000-0005-0000-0000-000046010000}"/>
    <cellStyle name="40% - Énfasis4 11" xfId="297" xr:uid="{00000000-0005-0000-0000-000047010000}"/>
    <cellStyle name="40% - Énfasis4 12" xfId="298" xr:uid="{00000000-0005-0000-0000-000048010000}"/>
    <cellStyle name="40% - Énfasis4 13" xfId="299" xr:uid="{00000000-0005-0000-0000-000049010000}"/>
    <cellStyle name="40% - Énfasis4 14" xfId="300" xr:uid="{00000000-0005-0000-0000-00004A010000}"/>
    <cellStyle name="40% - Énfasis4 15" xfId="301" xr:uid="{00000000-0005-0000-0000-00004B010000}"/>
    <cellStyle name="40% - Énfasis4 16" xfId="302" xr:uid="{00000000-0005-0000-0000-00004C010000}"/>
    <cellStyle name="40% - Énfasis4 17" xfId="303" xr:uid="{00000000-0005-0000-0000-00004D010000}"/>
    <cellStyle name="40% - Énfasis4 18" xfId="304" xr:uid="{00000000-0005-0000-0000-00004E010000}"/>
    <cellStyle name="40% - Énfasis4 19" xfId="305" xr:uid="{00000000-0005-0000-0000-00004F010000}"/>
    <cellStyle name="40% - Énfasis4 2" xfId="306" xr:uid="{00000000-0005-0000-0000-000050010000}"/>
    <cellStyle name="40% - Énfasis4 20" xfId="307" xr:uid="{00000000-0005-0000-0000-000051010000}"/>
    <cellStyle name="40% - Énfasis4 21" xfId="308" xr:uid="{00000000-0005-0000-0000-000052010000}"/>
    <cellStyle name="40% - Énfasis4 22" xfId="309" xr:uid="{00000000-0005-0000-0000-000053010000}"/>
    <cellStyle name="40% - Énfasis4 23" xfId="310" xr:uid="{00000000-0005-0000-0000-000054010000}"/>
    <cellStyle name="40% - Énfasis4 24" xfId="311" xr:uid="{00000000-0005-0000-0000-000055010000}"/>
    <cellStyle name="40% - Énfasis4 25" xfId="312" xr:uid="{00000000-0005-0000-0000-000056010000}"/>
    <cellStyle name="40% - Énfasis4 26" xfId="313" xr:uid="{00000000-0005-0000-0000-000057010000}"/>
    <cellStyle name="40% - Énfasis4 27" xfId="314" xr:uid="{00000000-0005-0000-0000-000058010000}"/>
    <cellStyle name="40% - Énfasis4 28" xfId="315" xr:uid="{00000000-0005-0000-0000-000059010000}"/>
    <cellStyle name="40% - Énfasis4 29" xfId="316" xr:uid="{00000000-0005-0000-0000-00005A010000}"/>
    <cellStyle name="40% - Énfasis4 3" xfId="317" xr:uid="{00000000-0005-0000-0000-00005B010000}"/>
    <cellStyle name="40% - Énfasis4 30" xfId="318" xr:uid="{00000000-0005-0000-0000-00005C010000}"/>
    <cellStyle name="40% - Énfasis4 31" xfId="319" xr:uid="{00000000-0005-0000-0000-00005D010000}"/>
    <cellStyle name="40% - Énfasis4 32" xfId="320" xr:uid="{00000000-0005-0000-0000-00005E010000}"/>
    <cellStyle name="40% - Énfasis4 4" xfId="321" xr:uid="{00000000-0005-0000-0000-00005F010000}"/>
    <cellStyle name="40% - Énfasis4 5" xfId="322" xr:uid="{00000000-0005-0000-0000-000060010000}"/>
    <cellStyle name="40% - Énfasis4 6" xfId="323" xr:uid="{00000000-0005-0000-0000-000061010000}"/>
    <cellStyle name="40% - Énfasis4 7" xfId="324" xr:uid="{00000000-0005-0000-0000-000062010000}"/>
    <cellStyle name="40% - Énfasis4 8" xfId="325" xr:uid="{00000000-0005-0000-0000-000063010000}"/>
    <cellStyle name="40% - Énfasis4 9" xfId="326" xr:uid="{00000000-0005-0000-0000-000064010000}"/>
    <cellStyle name="40% - Énfasis5" xfId="1560" builtinId="47" customBuiltin="1"/>
    <cellStyle name="40% - Énfasis5 10" xfId="327" xr:uid="{00000000-0005-0000-0000-000066010000}"/>
    <cellStyle name="40% - Énfasis5 11" xfId="328" xr:uid="{00000000-0005-0000-0000-000067010000}"/>
    <cellStyle name="40% - Énfasis5 12" xfId="329" xr:uid="{00000000-0005-0000-0000-000068010000}"/>
    <cellStyle name="40% - Énfasis5 13" xfId="330" xr:uid="{00000000-0005-0000-0000-000069010000}"/>
    <cellStyle name="40% - Énfasis5 14" xfId="331" xr:uid="{00000000-0005-0000-0000-00006A010000}"/>
    <cellStyle name="40% - Énfasis5 15" xfId="332" xr:uid="{00000000-0005-0000-0000-00006B010000}"/>
    <cellStyle name="40% - Énfasis5 16" xfId="333" xr:uid="{00000000-0005-0000-0000-00006C010000}"/>
    <cellStyle name="40% - Énfasis5 17" xfId="334" xr:uid="{00000000-0005-0000-0000-00006D010000}"/>
    <cellStyle name="40% - Énfasis5 18" xfId="335" xr:uid="{00000000-0005-0000-0000-00006E010000}"/>
    <cellStyle name="40% - Énfasis5 19" xfId="336" xr:uid="{00000000-0005-0000-0000-00006F010000}"/>
    <cellStyle name="40% - Énfasis5 2" xfId="337" xr:uid="{00000000-0005-0000-0000-000070010000}"/>
    <cellStyle name="40% - Énfasis5 20" xfId="338" xr:uid="{00000000-0005-0000-0000-000071010000}"/>
    <cellStyle name="40% - Énfasis5 21" xfId="339" xr:uid="{00000000-0005-0000-0000-000072010000}"/>
    <cellStyle name="40% - Énfasis5 22" xfId="340" xr:uid="{00000000-0005-0000-0000-000073010000}"/>
    <cellStyle name="40% - Énfasis5 23" xfId="341" xr:uid="{00000000-0005-0000-0000-000074010000}"/>
    <cellStyle name="40% - Énfasis5 24" xfId="342" xr:uid="{00000000-0005-0000-0000-000075010000}"/>
    <cellStyle name="40% - Énfasis5 25" xfId="343" xr:uid="{00000000-0005-0000-0000-000076010000}"/>
    <cellStyle name="40% - Énfasis5 26" xfId="344" xr:uid="{00000000-0005-0000-0000-000077010000}"/>
    <cellStyle name="40% - Énfasis5 27" xfId="345" xr:uid="{00000000-0005-0000-0000-000078010000}"/>
    <cellStyle name="40% - Énfasis5 28" xfId="346" xr:uid="{00000000-0005-0000-0000-000079010000}"/>
    <cellStyle name="40% - Énfasis5 29" xfId="347" xr:uid="{00000000-0005-0000-0000-00007A010000}"/>
    <cellStyle name="40% - Énfasis5 3" xfId="348" xr:uid="{00000000-0005-0000-0000-00007B010000}"/>
    <cellStyle name="40% - Énfasis5 30" xfId="349" xr:uid="{00000000-0005-0000-0000-00007C010000}"/>
    <cellStyle name="40% - Énfasis5 31" xfId="350" xr:uid="{00000000-0005-0000-0000-00007D010000}"/>
    <cellStyle name="40% - Énfasis5 32" xfId="351" xr:uid="{00000000-0005-0000-0000-00007E010000}"/>
    <cellStyle name="40% - Énfasis5 4" xfId="352" xr:uid="{00000000-0005-0000-0000-00007F010000}"/>
    <cellStyle name="40% - Énfasis5 5" xfId="353" xr:uid="{00000000-0005-0000-0000-000080010000}"/>
    <cellStyle name="40% - Énfasis5 6" xfId="354" xr:uid="{00000000-0005-0000-0000-000081010000}"/>
    <cellStyle name="40% - Énfasis5 7" xfId="355" xr:uid="{00000000-0005-0000-0000-000082010000}"/>
    <cellStyle name="40% - Énfasis5 8" xfId="356" xr:uid="{00000000-0005-0000-0000-000083010000}"/>
    <cellStyle name="40% - Énfasis5 9" xfId="357" xr:uid="{00000000-0005-0000-0000-000084010000}"/>
    <cellStyle name="40% - Énfasis6" xfId="1564" builtinId="51" customBuiltin="1"/>
    <cellStyle name="40% - Énfasis6 10" xfId="358" xr:uid="{00000000-0005-0000-0000-000086010000}"/>
    <cellStyle name="40% - Énfasis6 11" xfId="359" xr:uid="{00000000-0005-0000-0000-000087010000}"/>
    <cellStyle name="40% - Énfasis6 12" xfId="360" xr:uid="{00000000-0005-0000-0000-000088010000}"/>
    <cellStyle name="40% - Énfasis6 13" xfId="361" xr:uid="{00000000-0005-0000-0000-000089010000}"/>
    <cellStyle name="40% - Énfasis6 14" xfId="362" xr:uid="{00000000-0005-0000-0000-00008A010000}"/>
    <cellStyle name="40% - Énfasis6 15" xfId="363" xr:uid="{00000000-0005-0000-0000-00008B010000}"/>
    <cellStyle name="40% - Énfasis6 16" xfId="364" xr:uid="{00000000-0005-0000-0000-00008C010000}"/>
    <cellStyle name="40% - Énfasis6 17" xfId="365" xr:uid="{00000000-0005-0000-0000-00008D010000}"/>
    <cellStyle name="40% - Énfasis6 18" xfId="366" xr:uid="{00000000-0005-0000-0000-00008E010000}"/>
    <cellStyle name="40% - Énfasis6 19" xfId="367" xr:uid="{00000000-0005-0000-0000-00008F010000}"/>
    <cellStyle name="40% - Énfasis6 2" xfId="368" xr:uid="{00000000-0005-0000-0000-000090010000}"/>
    <cellStyle name="40% - Énfasis6 20" xfId="369" xr:uid="{00000000-0005-0000-0000-000091010000}"/>
    <cellStyle name="40% - Énfasis6 21" xfId="370" xr:uid="{00000000-0005-0000-0000-000092010000}"/>
    <cellStyle name="40% - Énfasis6 22" xfId="371" xr:uid="{00000000-0005-0000-0000-000093010000}"/>
    <cellStyle name="40% - Énfasis6 23" xfId="372" xr:uid="{00000000-0005-0000-0000-000094010000}"/>
    <cellStyle name="40% - Énfasis6 24" xfId="373" xr:uid="{00000000-0005-0000-0000-000095010000}"/>
    <cellStyle name="40% - Énfasis6 25" xfId="374" xr:uid="{00000000-0005-0000-0000-000096010000}"/>
    <cellStyle name="40% - Énfasis6 26" xfId="375" xr:uid="{00000000-0005-0000-0000-000097010000}"/>
    <cellStyle name="40% - Énfasis6 27" xfId="376" xr:uid="{00000000-0005-0000-0000-000098010000}"/>
    <cellStyle name="40% - Énfasis6 28" xfId="377" xr:uid="{00000000-0005-0000-0000-000099010000}"/>
    <cellStyle name="40% - Énfasis6 29" xfId="378" xr:uid="{00000000-0005-0000-0000-00009A010000}"/>
    <cellStyle name="40% - Énfasis6 3" xfId="379" xr:uid="{00000000-0005-0000-0000-00009B010000}"/>
    <cellStyle name="40% - Énfasis6 30" xfId="380" xr:uid="{00000000-0005-0000-0000-00009C010000}"/>
    <cellStyle name="40% - Énfasis6 31" xfId="381" xr:uid="{00000000-0005-0000-0000-00009D010000}"/>
    <cellStyle name="40% - Énfasis6 32" xfId="382" xr:uid="{00000000-0005-0000-0000-00009E010000}"/>
    <cellStyle name="40% - Énfasis6 4" xfId="383" xr:uid="{00000000-0005-0000-0000-00009F010000}"/>
    <cellStyle name="40% - Énfasis6 5" xfId="384" xr:uid="{00000000-0005-0000-0000-0000A0010000}"/>
    <cellStyle name="40% - Énfasis6 6" xfId="385" xr:uid="{00000000-0005-0000-0000-0000A1010000}"/>
    <cellStyle name="40% - Énfasis6 7" xfId="386" xr:uid="{00000000-0005-0000-0000-0000A2010000}"/>
    <cellStyle name="40% - Énfasis6 8" xfId="387" xr:uid="{00000000-0005-0000-0000-0000A3010000}"/>
    <cellStyle name="40% - Énfasis6 9" xfId="388" xr:uid="{00000000-0005-0000-0000-0000A4010000}"/>
    <cellStyle name="60% - Accent1" xfId="389" xr:uid="{00000000-0005-0000-0000-0000A5010000}"/>
    <cellStyle name="60% - Accent2" xfId="390" xr:uid="{00000000-0005-0000-0000-0000A6010000}"/>
    <cellStyle name="60% - Accent3" xfId="391" xr:uid="{00000000-0005-0000-0000-0000A7010000}"/>
    <cellStyle name="60% - Accent4" xfId="392" xr:uid="{00000000-0005-0000-0000-0000A8010000}"/>
    <cellStyle name="60% - Accent5" xfId="393" xr:uid="{00000000-0005-0000-0000-0000A9010000}"/>
    <cellStyle name="60% - Accent6" xfId="394" xr:uid="{00000000-0005-0000-0000-0000AA010000}"/>
    <cellStyle name="60% - Énfasis1" xfId="1546" builtinId="32" customBuiltin="1"/>
    <cellStyle name="60% - Énfasis1 10" xfId="395" xr:uid="{00000000-0005-0000-0000-0000AC010000}"/>
    <cellStyle name="60% - Énfasis1 11" xfId="396" xr:uid="{00000000-0005-0000-0000-0000AD010000}"/>
    <cellStyle name="60% - Énfasis1 12" xfId="397" xr:uid="{00000000-0005-0000-0000-0000AE010000}"/>
    <cellStyle name="60% - Énfasis1 13" xfId="398" xr:uid="{00000000-0005-0000-0000-0000AF010000}"/>
    <cellStyle name="60% - Énfasis1 14" xfId="399" xr:uid="{00000000-0005-0000-0000-0000B0010000}"/>
    <cellStyle name="60% - Énfasis1 15" xfId="400" xr:uid="{00000000-0005-0000-0000-0000B1010000}"/>
    <cellStyle name="60% - Énfasis1 16" xfId="401" xr:uid="{00000000-0005-0000-0000-0000B2010000}"/>
    <cellStyle name="60% - Énfasis1 17" xfId="402" xr:uid="{00000000-0005-0000-0000-0000B3010000}"/>
    <cellStyle name="60% - Énfasis1 18" xfId="403" xr:uid="{00000000-0005-0000-0000-0000B4010000}"/>
    <cellStyle name="60% - Énfasis1 19" xfId="404" xr:uid="{00000000-0005-0000-0000-0000B5010000}"/>
    <cellStyle name="60% - Énfasis1 2" xfId="405" xr:uid="{00000000-0005-0000-0000-0000B6010000}"/>
    <cellStyle name="60% - Énfasis1 20" xfId="406" xr:uid="{00000000-0005-0000-0000-0000B7010000}"/>
    <cellStyle name="60% - Énfasis1 21" xfId="407" xr:uid="{00000000-0005-0000-0000-0000B8010000}"/>
    <cellStyle name="60% - Énfasis1 22" xfId="408" xr:uid="{00000000-0005-0000-0000-0000B9010000}"/>
    <cellStyle name="60% - Énfasis1 23" xfId="409" xr:uid="{00000000-0005-0000-0000-0000BA010000}"/>
    <cellStyle name="60% - Énfasis1 24" xfId="410" xr:uid="{00000000-0005-0000-0000-0000BB010000}"/>
    <cellStyle name="60% - Énfasis1 25" xfId="411" xr:uid="{00000000-0005-0000-0000-0000BC010000}"/>
    <cellStyle name="60% - Énfasis1 26" xfId="412" xr:uid="{00000000-0005-0000-0000-0000BD010000}"/>
    <cellStyle name="60% - Énfasis1 27" xfId="413" xr:uid="{00000000-0005-0000-0000-0000BE010000}"/>
    <cellStyle name="60% - Énfasis1 28" xfId="414" xr:uid="{00000000-0005-0000-0000-0000BF010000}"/>
    <cellStyle name="60% - Énfasis1 29" xfId="415" xr:uid="{00000000-0005-0000-0000-0000C0010000}"/>
    <cellStyle name="60% - Énfasis1 3" xfId="416" xr:uid="{00000000-0005-0000-0000-0000C1010000}"/>
    <cellStyle name="60% - Énfasis1 30" xfId="417" xr:uid="{00000000-0005-0000-0000-0000C2010000}"/>
    <cellStyle name="60% - Énfasis1 31" xfId="418" xr:uid="{00000000-0005-0000-0000-0000C3010000}"/>
    <cellStyle name="60% - Énfasis1 32" xfId="419" xr:uid="{00000000-0005-0000-0000-0000C4010000}"/>
    <cellStyle name="60% - Énfasis1 4" xfId="420" xr:uid="{00000000-0005-0000-0000-0000C5010000}"/>
    <cellStyle name="60% - Énfasis1 5" xfId="421" xr:uid="{00000000-0005-0000-0000-0000C6010000}"/>
    <cellStyle name="60% - Énfasis1 6" xfId="422" xr:uid="{00000000-0005-0000-0000-0000C7010000}"/>
    <cellStyle name="60% - Énfasis1 7" xfId="423" xr:uid="{00000000-0005-0000-0000-0000C8010000}"/>
    <cellStyle name="60% - Énfasis1 8" xfId="424" xr:uid="{00000000-0005-0000-0000-0000C9010000}"/>
    <cellStyle name="60% - Énfasis1 9" xfId="425" xr:uid="{00000000-0005-0000-0000-0000CA010000}"/>
    <cellStyle name="60% - Énfasis2" xfId="1549" builtinId="36" customBuiltin="1"/>
    <cellStyle name="60% - Énfasis2 10" xfId="426" xr:uid="{00000000-0005-0000-0000-0000CC010000}"/>
    <cellStyle name="60% - Énfasis2 11" xfId="427" xr:uid="{00000000-0005-0000-0000-0000CD010000}"/>
    <cellStyle name="60% - Énfasis2 12" xfId="428" xr:uid="{00000000-0005-0000-0000-0000CE010000}"/>
    <cellStyle name="60% - Énfasis2 13" xfId="429" xr:uid="{00000000-0005-0000-0000-0000CF010000}"/>
    <cellStyle name="60% - Énfasis2 14" xfId="430" xr:uid="{00000000-0005-0000-0000-0000D0010000}"/>
    <cellStyle name="60% - Énfasis2 15" xfId="431" xr:uid="{00000000-0005-0000-0000-0000D1010000}"/>
    <cellStyle name="60% - Énfasis2 16" xfId="432" xr:uid="{00000000-0005-0000-0000-0000D2010000}"/>
    <cellStyle name="60% - Énfasis2 17" xfId="433" xr:uid="{00000000-0005-0000-0000-0000D3010000}"/>
    <cellStyle name="60% - Énfasis2 18" xfId="434" xr:uid="{00000000-0005-0000-0000-0000D4010000}"/>
    <cellStyle name="60% - Énfasis2 19" xfId="435" xr:uid="{00000000-0005-0000-0000-0000D5010000}"/>
    <cellStyle name="60% - Énfasis2 2" xfId="436" xr:uid="{00000000-0005-0000-0000-0000D6010000}"/>
    <cellStyle name="60% - Énfasis2 20" xfId="437" xr:uid="{00000000-0005-0000-0000-0000D7010000}"/>
    <cellStyle name="60% - Énfasis2 21" xfId="438" xr:uid="{00000000-0005-0000-0000-0000D8010000}"/>
    <cellStyle name="60% - Énfasis2 22" xfId="439" xr:uid="{00000000-0005-0000-0000-0000D9010000}"/>
    <cellStyle name="60% - Énfasis2 23" xfId="440" xr:uid="{00000000-0005-0000-0000-0000DA010000}"/>
    <cellStyle name="60% - Énfasis2 24" xfId="441" xr:uid="{00000000-0005-0000-0000-0000DB010000}"/>
    <cellStyle name="60% - Énfasis2 25" xfId="442" xr:uid="{00000000-0005-0000-0000-0000DC010000}"/>
    <cellStyle name="60% - Énfasis2 26" xfId="443" xr:uid="{00000000-0005-0000-0000-0000DD010000}"/>
    <cellStyle name="60% - Énfasis2 27" xfId="444" xr:uid="{00000000-0005-0000-0000-0000DE010000}"/>
    <cellStyle name="60% - Énfasis2 28" xfId="445" xr:uid="{00000000-0005-0000-0000-0000DF010000}"/>
    <cellStyle name="60% - Énfasis2 29" xfId="446" xr:uid="{00000000-0005-0000-0000-0000E0010000}"/>
    <cellStyle name="60% - Énfasis2 3" xfId="447" xr:uid="{00000000-0005-0000-0000-0000E1010000}"/>
    <cellStyle name="60% - Énfasis2 30" xfId="448" xr:uid="{00000000-0005-0000-0000-0000E2010000}"/>
    <cellStyle name="60% - Énfasis2 31" xfId="449" xr:uid="{00000000-0005-0000-0000-0000E3010000}"/>
    <cellStyle name="60% - Énfasis2 32" xfId="450" xr:uid="{00000000-0005-0000-0000-0000E4010000}"/>
    <cellStyle name="60% - Énfasis2 4" xfId="451" xr:uid="{00000000-0005-0000-0000-0000E5010000}"/>
    <cellStyle name="60% - Énfasis2 5" xfId="452" xr:uid="{00000000-0005-0000-0000-0000E6010000}"/>
    <cellStyle name="60% - Énfasis2 6" xfId="453" xr:uid="{00000000-0005-0000-0000-0000E7010000}"/>
    <cellStyle name="60% - Énfasis2 7" xfId="454" xr:uid="{00000000-0005-0000-0000-0000E8010000}"/>
    <cellStyle name="60% - Énfasis2 8" xfId="455" xr:uid="{00000000-0005-0000-0000-0000E9010000}"/>
    <cellStyle name="60% - Énfasis2 9" xfId="456" xr:uid="{00000000-0005-0000-0000-0000EA010000}"/>
    <cellStyle name="60% - Énfasis3" xfId="1553" builtinId="40" customBuiltin="1"/>
    <cellStyle name="60% - Énfasis3 10" xfId="457" xr:uid="{00000000-0005-0000-0000-0000EC010000}"/>
    <cellStyle name="60% - Énfasis3 11" xfId="458" xr:uid="{00000000-0005-0000-0000-0000ED010000}"/>
    <cellStyle name="60% - Énfasis3 12" xfId="459" xr:uid="{00000000-0005-0000-0000-0000EE010000}"/>
    <cellStyle name="60% - Énfasis3 13" xfId="460" xr:uid="{00000000-0005-0000-0000-0000EF010000}"/>
    <cellStyle name="60% - Énfasis3 14" xfId="461" xr:uid="{00000000-0005-0000-0000-0000F0010000}"/>
    <cellStyle name="60% - Énfasis3 15" xfId="462" xr:uid="{00000000-0005-0000-0000-0000F1010000}"/>
    <cellStyle name="60% - Énfasis3 16" xfId="463" xr:uid="{00000000-0005-0000-0000-0000F2010000}"/>
    <cellStyle name="60% - Énfasis3 17" xfId="464" xr:uid="{00000000-0005-0000-0000-0000F3010000}"/>
    <cellStyle name="60% - Énfasis3 18" xfId="465" xr:uid="{00000000-0005-0000-0000-0000F4010000}"/>
    <cellStyle name="60% - Énfasis3 19" xfId="466" xr:uid="{00000000-0005-0000-0000-0000F5010000}"/>
    <cellStyle name="60% - Énfasis3 2" xfId="467" xr:uid="{00000000-0005-0000-0000-0000F6010000}"/>
    <cellStyle name="60% - Énfasis3 20" xfId="468" xr:uid="{00000000-0005-0000-0000-0000F7010000}"/>
    <cellStyle name="60% - Énfasis3 21" xfId="469" xr:uid="{00000000-0005-0000-0000-0000F8010000}"/>
    <cellStyle name="60% - Énfasis3 22" xfId="470" xr:uid="{00000000-0005-0000-0000-0000F9010000}"/>
    <cellStyle name="60% - Énfasis3 23" xfId="471" xr:uid="{00000000-0005-0000-0000-0000FA010000}"/>
    <cellStyle name="60% - Énfasis3 24" xfId="472" xr:uid="{00000000-0005-0000-0000-0000FB010000}"/>
    <cellStyle name="60% - Énfasis3 25" xfId="473" xr:uid="{00000000-0005-0000-0000-0000FC010000}"/>
    <cellStyle name="60% - Énfasis3 26" xfId="474" xr:uid="{00000000-0005-0000-0000-0000FD010000}"/>
    <cellStyle name="60% - Énfasis3 27" xfId="475" xr:uid="{00000000-0005-0000-0000-0000FE010000}"/>
    <cellStyle name="60% - Énfasis3 28" xfId="476" xr:uid="{00000000-0005-0000-0000-0000FF010000}"/>
    <cellStyle name="60% - Énfasis3 29" xfId="477" xr:uid="{00000000-0005-0000-0000-000000020000}"/>
    <cellStyle name="60% - Énfasis3 3" xfId="478" xr:uid="{00000000-0005-0000-0000-000001020000}"/>
    <cellStyle name="60% - Énfasis3 30" xfId="479" xr:uid="{00000000-0005-0000-0000-000002020000}"/>
    <cellStyle name="60% - Énfasis3 31" xfId="480" xr:uid="{00000000-0005-0000-0000-000003020000}"/>
    <cellStyle name="60% - Énfasis3 32" xfId="481" xr:uid="{00000000-0005-0000-0000-000004020000}"/>
    <cellStyle name="60% - Énfasis3 4" xfId="482" xr:uid="{00000000-0005-0000-0000-000005020000}"/>
    <cellStyle name="60% - Énfasis3 5" xfId="483" xr:uid="{00000000-0005-0000-0000-000006020000}"/>
    <cellStyle name="60% - Énfasis3 6" xfId="484" xr:uid="{00000000-0005-0000-0000-000007020000}"/>
    <cellStyle name="60% - Énfasis3 7" xfId="485" xr:uid="{00000000-0005-0000-0000-000008020000}"/>
    <cellStyle name="60% - Énfasis3 8" xfId="486" xr:uid="{00000000-0005-0000-0000-000009020000}"/>
    <cellStyle name="60% - Énfasis3 9" xfId="487" xr:uid="{00000000-0005-0000-0000-00000A020000}"/>
    <cellStyle name="60% - Énfasis4" xfId="1557" builtinId="44" customBuiltin="1"/>
    <cellStyle name="60% - Énfasis4 10" xfId="488" xr:uid="{00000000-0005-0000-0000-00000C020000}"/>
    <cellStyle name="60% - Énfasis4 11" xfId="489" xr:uid="{00000000-0005-0000-0000-00000D020000}"/>
    <cellStyle name="60% - Énfasis4 12" xfId="490" xr:uid="{00000000-0005-0000-0000-00000E020000}"/>
    <cellStyle name="60% - Énfasis4 13" xfId="491" xr:uid="{00000000-0005-0000-0000-00000F020000}"/>
    <cellStyle name="60% - Énfasis4 14" xfId="492" xr:uid="{00000000-0005-0000-0000-000010020000}"/>
    <cellStyle name="60% - Énfasis4 15" xfId="493" xr:uid="{00000000-0005-0000-0000-000011020000}"/>
    <cellStyle name="60% - Énfasis4 16" xfId="494" xr:uid="{00000000-0005-0000-0000-000012020000}"/>
    <cellStyle name="60% - Énfasis4 17" xfId="495" xr:uid="{00000000-0005-0000-0000-000013020000}"/>
    <cellStyle name="60% - Énfasis4 18" xfId="496" xr:uid="{00000000-0005-0000-0000-000014020000}"/>
    <cellStyle name="60% - Énfasis4 19" xfId="497" xr:uid="{00000000-0005-0000-0000-000015020000}"/>
    <cellStyle name="60% - Énfasis4 2" xfId="498" xr:uid="{00000000-0005-0000-0000-000016020000}"/>
    <cellStyle name="60% - Énfasis4 20" xfId="499" xr:uid="{00000000-0005-0000-0000-000017020000}"/>
    <cellStyle name="60% - Énfasis4 21" xfId="500" xr:uid="{00000000-0005-0000-0000-000018020000}"/>
    <cellStyle name="60% - Énfasis4 22" xfId="501" xr:uid="{00000000-0005-0000-0000-000019020000}"/>
    <cellStyle name="60% - Énfasis4 23" xfId="502" xr:uid="{00000000-0005-0000-0000-00001A020000}"/>
    <cellStyle name="60% - Énfasis4 24" xfId="503" xr:uid="{00000000-0005-0000-0000-00001B020000}"/>
    <cellStyle name="60% - Énfasis4 25" xfId="504" xr:uid="{00000000-0005-0000-0000-00001C020000}"/>
    <cellStyle name="60% - Énfasis4 26" xfId="505" xr:uid="{00000000-0005-0000-0000-00001D020000}"/>
    <cellStyle name="60% - Énfasis4 27" xfId="506" xr:uid="{00000000-0005-0000-0000-00001E020000}"/>
    <cellStyle name="60% - Énfasis4 28" xfId="507" xr:uid="{00000000-0005-0000-0000-00001F020000}"/>
    <cellStyle name="60% - Énfasis4 29" xfId="508" xr:uid="{00000000-0005-0000-0000-000020020000}"/>
    <cellStyle name="60% - Énfasis4 3" xfId="509" xr:uid="{00000000-0005-0000-0000-000021020000}"/>
    <cellStyle name="60% - Énfasis4 30" xfId="510" xr:uid="{00000000-0005-0000-0000-000022020000}"/>
    <cellStyle name="60% - Énfasis4 31" xfId="511" xr:uid="{00000000-0005-0000-0000-000023020000}"/>
    <cellStyle name="60% - Énfasis4 32" xfId="512" xr:uid="{00000000-0005-0000-0000-000024020000}"/>
    <cellStyle name="60% - Énfasis4 4" xfId="513" xr:uid="{00000000-0005-0000-0000-000025020000}"/>
    <cellStyle name="60% - Énfasis4 5" xfId="514" xr:uid="{00000000-0005-0000-0000-000026020000}"/>
    <cellStyle name="60% - Énfasis4 6" xfId="515" xr:uid="{00000000-0005-0000-0000-000027020000}"/>
    <cellStyle name="60% - Énfasis4 7" xfId="516" xr:uid="{00000000-0005-0000-0000-000028020000}"/>
    <cellStyle name="60% - Énfasis4 8" xfId="517" xr:uid="{00000000-0005-0000-0000-000029020000}"/>
    <cellStyle name="60% - Énfasis4 9" xfId="518" xr:uid="{00000000-0005-0000-0000-00002A020000}"/>
    <cellStyle name="60% - Énfasis5" xfId="1561" builtinId="48" customBuiltin="1"/>
    <cellStyle name="60% - Énfasis5 10" xfId="519" xr:uid="{00000000-0005-0000-0000-00002C020000}"/>
    <cellStyle name="60% - Énfasis5 11" xfId="520" xr:uid="{00000000-0005-0000-0000-00002D020000}"/>
    <cellStyle name="60% - Énfasis5 12" xfId="521" xr:uid="{00000000-0005-0000-0000-00002E020000}"/>
    <cellStyle name="60% - Énfasis5 13" xfId="522" xr:uid="{00000000-0005-0000-0000-00002F020000}"/>
    <cellStyle name="60% - Énfasis5 14" xfId="523" xr:uid="{00000000-0005-0000-0000-000030020000}"/>
    <cellStyle name="60% - Énfasis5 15" xfId="524" xr:uid="{00000000-0005-0000-0000-000031020000}"/>
    <cellStyle name="60% - Énfasis5 16" xfId="525" xr:uid="{00000000-0005-0000-0000-000032020000}"/>
    <cellStyle name="60% - Énfasis5 17" xfId="526" xr:uid="{00000000-0005-0000-0000-000033020000}"/>
    <cellStyle name="60% - Énfasis5 18" xfId="527" xr:uid="{00000000-0005-0000-0000-000034020000}"/>
    <cellStyle name="60% - Énfasis5 19" xfId="528" xr:uid="{00000000-0005-0000-0000-000035020000}"/>
    <cellStyle name="60% - Énfasis5 2" xfId="529" xr:uid="{00000000-0005-0000-0000-000036020000}"/>
    <cellStyle name="60% - Énfasis5 20" xfId="530" xr:uid="{00000000-0005-0000-0000-000037020000}"/>
    <cellStyle name="60% - Énfasis5 21" xfId="531" xr:uid="{00000000-0005-0000-0000-000038020000}"/>
    <cellStyle name="60% - Énfasis5 22" xfId="532" xr:uid="{00000000-0005-0000-0000-000039020000}"/>
    <cellStyle name="60% - Énfasis5 23" xfId="533" xr:uid="{00000000-0005-0000-0000-00003A020000}"/>
    <cellStyle name="60% - Énfasis5 24" xfId="534" xr:uid="{00000000-0005-0000-0000-00003B020000}"/>
    <cellStyle name="60% - Énfasis5 25" xfId="535" xr:uid="{00000000-0005-0000-0000-00003C020000}"/>
    <cellStyle name="60% - Énfasis5 26" xfId="536" xr:uid="{00000000-0005-0000-0000-00003D020000}"/>
    <cellStyle name="60% - Énfasis5 27" xfId="537" xr:uid="{00000000-0005-0000-0000-00003E020000}"/>
    <cellStyle name="60% - Énfasis5 28" xfId="538" xr:uid="{00000000-0005-0000-0000-00003F020000}"/>
    <cellStyle name="60% - Énfasis5 29" xfId="539" xr:uid="{00000000-0005-0000-0000-000040020000}"/>
    <cellStyle name="60% - Énfasis5 3" xfId="540" xr:uid="{00000000-0005-0000-0000-000041020000}"/>
    <cellStyle name="60% - Énfasis5 30" xfId="541" xr:uid="{00000000-0005-0000-0000-000042020000}"/>
    <cellStyle name="60% - Énfasis5 31" xfId="542" xr:uid="{00000000-0005-0000-0000-000043020000}"/>
    <cellStyle name="60% - Énfasis5 32" xfId="543" xr:uid="{00000000-0005-0000-0000-000044020000}"/>
    <cellStyle name="60% - Énfasis5 4" xfId="544" xr:uid="{00000000-0005-0000-0000-000045020000}"/>
    <cellStyle name="60% - Énfasis5 5" xfId="545" xr:uid="{00000000-0005-0000-0000-000046020000}"/>
    <cellStyle name="60% - Énfasis5 6" xfId="546" xr:uid="{00000000-0005-0000-0000-000047020000}"/>
    <cellStyle name="60% - Énfasis5 7" xfId="547" xr:uid="{00000000-0005-0000-0000-000048020000}"/>
    <cellStyle name="60% - Énfasis5 8" xfId="548" xr:uid="{00000000-0005-0000-0000-000049020000}"/>
    <cellStyle name="60% - Énfasis5 9" xfId="549" xr:uid="{00000000-0005-0000-0000-00004A020000}"/>
    <cellStyle name="60% - Énfasis6" xfId="1565" builtinId="52" customBuiltin="1"/>
    <cellStyle name="60% - Énfasis6 10" xfId="550" xr:uid="{00000000-0005-0000-0000-00004C020000}"/>
    <cellStyle name="60% - Énfasis6 11" xfId="551" xr:uid="{00000000-0005-0000-0000-00004D020000}"/>
    <cellStyle name="60% - Énfasis6 12" xfId="552" xr:uid="{00000000-0005-0000-0000-00004E020000}"/>
    <cellStyle name="60% - Énfasis6 13" xfId="553" xr:uid="{00000000-0005-0000-0000-00004F020000}"/>
    <cellStyle name="60% - Énfasis6 14" xfId="554" xr:uid="{00000000-0005-0000-0000-000050020000}"/>
    <cellStyle name="60% - Énfasis6 15" xfId="555" xr:uid="{00000000-0005-0000-0000-000051020000}"/>
    <cellStyle name="60% - Énfasis6 16" xfId="556" xr:uid="{00000000-0005-0000-0000-000052020000}"/>
    <cellStyle name="60% - Énfasis6 17" xfId="557" xr:uid="{00000000-0005-0000-0000-000053020000}"/>
    <cellStyle name="60% - Énfasis6 18" xfId="558" xr:uid="{00000000-0005-0000-0000-000054020000}"/>
    <cellStyle name="60% - Énfasis6 19" xfId="559" xr:uid="{00000000-0005-0000-0000-000055020000}"/>
    <cellStyle name="60% - Énfasis6 2" xfId="560" xr:uid="{00000000-0005-0000-0000-000056020000}"/>
    <cellStyle name="60% - Énfasis6 20" xfId="561" xr:uid="{00000000-0005-0000-0000-000057020000}"/>
    <cellStyle name="60% - Énfasis6 21" xfId="562" xr:uid="{00000000-0005-0000-0000-000058020000}"/>
    <cellStyle name="60% - Énfasis6 22" xfId="563" xr:uid="{00000000-0005-0000-0000-000059020000}"/>
    <cellStyle name="60% - Énfasis6 23" xfId="564" xr:uid="{00000000-0005-0000-0000-00005A020000}"/>
    <cellStyle name="60% - Énfasis6 24" xfId="565" xr:uid="{00000000-0005-0000-0000-00005B020000}"/>
    <cellStyle name="60% - Énfasis6 25" xfId="566" xr:uid="{00000000-0005-0000-0000-00005C020000}"/>
    <cellStyle name="60% - Énfasis6 26" xfId="567" xr:uid="{00000000-0005-0000-0000-00005D020000}"/>
    <cellStyle name="60% - Énfasis6 27" xfId="568" xr:uid="{00000000-0005-0000-0000-00005E020000}"/>
    <cellStyle name="60% - Énfasis6 28" xfId="569" xr:uid="{00000000-0005-0000-0000-00005F020000}"/>
    <cellStyle name="60% - Énfasis6 29" xfId="570" xr:uid="{00000000-0005-0000-0000-000060020000}"/>
    <cellStyle name="60% - Énfasis6 3" xfId="571" xr:uid="{00000000-0005-0000-0000-000061020000}"/>
    <cellStyle name="60% - Énfasis6 30" xfId="572" xr:uid="{00000000-0005-0000-0000-000062020000}"/>
    <cellStyle name="60% - Énfasis6 31" xfId="573" xr:uid="{00000000-0005-0000-0000-000063020000}"/>
    <cellStyle name="60% - Énfasis6 32" xfId="574" xr:uid="{00000000-0005-0000-0000-000064020000}"/>
    <cellStyle name="60% - Énfasis6 4" xfId="575" xr:uid="{00000000-0005-0000-0000-000065020000}"/>
    <cellStyle name="60% - Énfasis6 5" xfId="576" xr:uid="{00000000-0005-0000-0000-000066020000}"/>
    <cellStyle name="60% - Énfasis6 6" xfId="577" xr:uid="{00000000-0005-0000-0000-000067020000}"/>
    <cellStyle name="60% - Énfasis6 7" xfId="578" xr:uid="{00000000-0005-0000-0000-000068020000}"/>
    <cellStyle name="60% - Énfasis6 8" xfId="579" xr:uid="{00000000-0005-0000-0000-000069020000}"/>
    <cellStyle name="60% - Énfasis6 9" xfId="580" xr:uid="{00000000-0005-0000-0000-00006A020000}"/>
    <cellStyle name="Accent1" xfId="581" xr:uid="{00000000-0005-0000-0000-00006B020000}"/>
    <cellStyle name="Accent2" xfId="582" xr:uid="{00000000-0005-0000-0000-00006C020000}"/>
    <cellStyle name="Accent3" xfId="583" xr:uid="{00000000-0005-0000-0000-00006D020000}"/>
    <cellStyle name="Accent4" xfId="584" xr:uid="{00000000-0005-0000-0000-00006E020000}"/>
    <cellStyle name="Accent5" xfId="585" xr:uid="{00000000-0005-0000-0000-00006F020000}"/>
    <cellStyle name="Accent6" xfId="586" xr:uid="{00000000-0005-0000-0000-000070020000}"/>
    <cellStyle name="ACTAS" xfId="1434" xr:uid="{00000000-0005-0000-0000-000071020000}"/>
    <cellStyle name="Bad" xfId="587" xr:uid="{00000000-0005-0000-0000-000072020000}"/>
    <cellStyle name="BORDES TITU. INT." xfId="1436" xr:uid="{00000000-0005-0000-0000-000073020000}"/>
    <cellStyle name="Buena 10" xfId="588" xr:uid="{00000000-0005-0000-0000-000074020000}"/>
    <cellStyle name="Buena 11" xfId="589" xr:uid="{00000000-0005-0000-0000-000075020000}"/>
    <cellStyle name="Buena 12" xfId="590" xr:uid="{00000000-0005-0000-0000-000076020000}"/>
    <cellStyle name="Buena 13" xfId="591" xr:uid="{00000000-0005-0000-0000-000077020000}"/>
    <cellStyle name="Buena 14" xfId="592" xr:uid="{00000000-0005-0000-0000-000078020000}"/>
    <cellStyle name="Buena 15" xfId="593" xr:uid="{00000000-0005-0000-0000-000079020000}"/>
    <cellStyle name="Buena 16" xfId="594" xr:uid="{00000000-0005-0000-0000-00007A020000}"/>
    <cellStyle name="Buena 17" xfId="595" xr:uid="{00000000-0005-0000-0000-00007B020000}"/>
    <cellStyle name="Buena 18" xfId="596" xr:uid="{00000000-0005-0000-0000-00007C020000}"/>
    <cellStyle name="Buena 19" xfId="597" xr:uid="{00000000-0005-0000-0000-00007D020000}"/>
    <cellStyle name="Buena 2" xfId="598" xr:uid="{00000000-0005-0000-0000-00007E020000}"/>
    <cellStyle name="Buena 20" xfId="599" xr:uid="{00000000-0005-0000-0000-00007F020000}"/>
    <cellStyle name="Buena 21" xfId="600" xr:uid="{00000000-0005-0000-0000-000080020000}"/>
    <cellStyle name="Buena 22" xfId="601" xr:uid="{00000000-0005-0000-0000-000081020000}"/>
    <cellStyle name="Buena 23" xfId="602" xr:uid="{00000000-0005-0000-0000-000082020000}"/>
    <cellStyle name="Buena 24" xfId="603" xr:uid="{00000000-0005-0000-0000-000083020000}"/>
    <cellStyle name="Buena 25" xfId="604" xr:uid="{00000000-0005-0000-0000-000084020000}"/>
    <cellStyle name="Buena 26" xfId="605" xr:uid="{00000000-0005-0000-0000-000085020000}"/>
    <cellStyle name="Buena 27" xfId="606" xr:uid="{00000000-0005-0000-0000-000086020000}"/>
    <cellStyle name="Buena 28" xfId="607" xr:uid="{00000000-0005-0000-0000-000087020000}"/>
    <cellStyle name="Buena 29" xfId="608" xr:uid="{00000000-0005-0000-0000-000088020000}"/>
    <cellStyle name="Buena 3" xfId="609" xr:uid="{00000000-0005-0000-0000-000089020000}"/>
    <cellStyle name="Buena 30" xfId="610" xr:uid="{00000000-0005-0000-0000-00008A020000}"/>
    <cellStyle name="Buena 31" xfId="611" xr:uid="{00000000-0005-0000-0000-00008B020000}"/>
    <cellStyle name="Buena 32" xfId="612" xr:uid="{00000000-0005-0000-0000-00008C020000}"/>
    <cellStyle name="Buena 4" xfId="613" xr:uid="{00000000-0005-0000-0000-00008D020000}"/>
    <cellStyle name="Buena 5" xfId="614" xr:uid="{00000000-0005-0000-0000-00008E020000}"/>
    <cellStyle name="Buena 6" xfId="615" xr:uid="{00000000-0005-0000-0000-00008F020000}"/>
    <cellStyle name="Buena 7" xfId="616" xr:uid="{00000000-0005-0000-0000-000090020000}"/>
    <cellStyle name="Buena 8" xfId="617" xr:uid="{00000000-0005-0000-0000-000091020000}"/>
    <cellStyle name="Buena 9" xfId="618" xr:uid="{00000000-0005-0000-0000-000092020000}"/>
    <cellStyle name="Bueno" xfId="1531" builtinId="26" customBuiltin="1"/>
    <cellStyle name="Calculation" xfId="619" xr:uid="{00000000-0005-0000-0000-000094020000}"/>
    <cellStyle name="Cálculo" xfId="1536" builtinId="22" customBuiltin="1"/>
    <cellStyle name="Cálculo 10" xfId="620" xr:uid="{00000000-0005-0000-0000-000096020000}"/>
    <cellStyle name="Cálculo 11" xfId="621" xr:uid="{00000000-0005-0000-0000-000097020000}"/>
    <cellStyle name="Cálculo 12" xfId="622" xr:uid="{00000000-0005-0000-0000-000098020000}"/>
    <cellStyle name="Cálculo 13" xfId="623" xr:uid="{00000000-0005-0000-0000-000099020000}"/>
    <cellStyle name="Cálculo 14" xfId="624" xr:uid="{00000000-0005-0000-0000-00009A020000}"/>
    <cellStyle name="Cálculo 15" xfId="625" xr:uid="{00000000-0005-0000-0000-00009B020000}"/>
    <cellStyle name="Cálculo 16" xfId="626" xr:uid="{00000000-0005-0000-0000-00009C020000}"/>
    <cellStyle name="Cálculo 17" xfId="627" xr:uid="{00000000-0005-0000-0000-00009D020000}"/>
    <cellStyle name="Cálculo 18" xfId="628" xr:uid="{00000000-0005-0000-0000-00009E020000}"/>
    <cellStyle name="Cálculo 19" xfId="629" xr:uid="{00000000-0005-0000-0000-00009F020000}"/>
    <cellStyle name="Cálculo 2" xfId="630" xr:uid="{00000000-0005-0000-0000-0000A0020000}"/>
    <cellStyle name="Cálculo 20" xfId="631" xr:uid="{00000000-0005-0000-0000-0000A1020000}"/>
    <cellStyle name="Cálculo 21" xfId="632" xr:uid="{00000000-0005-0000-0000-0000A2020000}"/>
    <cellStyle name="Cálculo 22" xfId="633" xr:uid="{00000000-0005-0000-0000-0000A3020000}"/>
    <cellStyle name="Cálculo 23" xfId="634" xr:uid="{00000000-0005-0000-0000-0000A4020000}"/>
    <cellStyle name="Cálculo 24" xfId="635" xr:uid="{00000000-0005-0000-0000-0000A5020000}"/>
    <cellStyle name="Cálculo 25" xfId="636" xr:uid="{00000000-0005-0000-0000-0000A6020000}"/>
    <cellStyle name="Cálculo 26" xfId="637" xr:uid="{00000000-0005-0000-0000-0000A7020000}"/>
    <cellStyle name="Cálculo 27" xfId="638" xr:uid="{00000000-0005-0000-0000-0000A8020000}"/>
    <cellStyle name="Cálculo 28" xfId="639" xr:uid="{00000000-0005-0000-0000-0000A9020000}"/>
    <cellStyle name="Cálculo 29" xfId="640" xr:uid="{00000000-0005-0000-0000-0000AA020000}"/>
    <cellStyle name="Cálculo 3" xfId="641" xr:uid="{00000000-0005-0000-0000-0000AB020000}"/>
    <cellStyle name="Cálculo 30" xfId="642" xr:uid="{00000000-0005-0000-0000-0000AC020000}"/>
    <cellStyle name="Cálculo 31" xfId="643" xr:uid="{00000000-0005-0000-0000-0000AD020000}"/>
    <cellStyle name="Cálculo 32" xfId="644" xr:uid="{00000000-0005-0000-0000-0000AE020000}"/>
    <cellStyle name="Cálculo 4" xfId="645" xr:uid="{00000000-0005-0000-0000-0000AF020000}"/>
    <cellStyle name="Cálculo 5" xfId="646" xr:uid="{00000000-0005-0000-0000-0000B0020000}"/>
    <cellStyle name="Cálculo 6" xfId="647" xr:uid="{00000000-0005-0000-0000-0000B1020000}"/>
    <cellStyle name="Cálculo 7" xfId="648" xr:uid="{00000000-0005-0000-0000-0000B2020000}"/>
    <cellStyle name="Cálculo 8" xfId="649" xr:uid="{00000000-0005-0000-0000-0000B3020000}"/>
    <cellStyle name="Cálculo 9" xfId="650" xr:uid="{00000000-0005-0000-0000-0000B4020000}"/>
    <cellStyle name="Celda de comprobación" xfId="1538" builtinId="23" customBuiltin="1"/>
    <cellStyle name="Celda de comprobación 10" xfId="651" xr:uid="{00000000-0005-0000-0000-0000B6020000}"/>
    <cellStyle name="Celda de comprobación 11" xfId="652" xr:uid="{00000000-0005-0000-0000-0000B7020000}"/>
    <cellStyle name="Celda de comprobación 12" xfId="653" xr:uid="{00000000-0005-0000-0000-0000B8020000}"/>
    <cellStyle name="Celda de comprobación 13" xfId="654" xr:uid="{00000000-0005-0000-0000-0000B9020000}"/>
    <cellStyle name="Celda de comprobación 14" xfId="655" xr:uid="{00000000-0005-0000-0000-0000BA020000}"/>
    <cellStyle name="Celda de comprobación 15" xfId="656" xr:uid="{00000000-0005-0000-0000-0000BB020000}"/>
    <cellStyle name="Celda de comprobación 16" xfId="657" xr:uid="{00000000-0005-0000-0000-0000BC020000}"/>
    <cellStyle name="Celda de comprobación 17" xfId="658" xr:uid="{00000000-0005-0000-0000-0000BD020000}"/>
    <cellStyle name="Celda de comprobación 18" xfId="659" xr:uid="{00000000-0005-0000-0000-0000BE020000}"/>
    <cellStyle name="Celda de comprobación 19" xfId="660" xr:uid="{00000000-0005-0000-0000-0000BF020000}"/>
    <cellStyle name="Celda de comprobación 2" xfId="661" xr:uid="{00000000-0005-0000-0000-0000C0020000}"/>
    <cellStyle name="Celda de comprobación 20" xfId="662" xr:uid="{00000000-0005-0000-0000-0000C1020000}"/>
    <cellStyle name="Celda de comprobación 21" xfId="663" xr:uid="{00000000-0005-0000-0000-0000C2020000}"/>
    <cellStyle name="Celda de comprobación 22" xfId="664" xr:uid="{00000000-0005-0000-0000-0000C3020000}"/>
    <cellStyle name="Celda de comprobación 23" xfId="665" xr:uid="{00000000-0005-0000-0000-0000C4020000}"/>
    <cellStyle name="Celda de comprobación 24" xfId="666" xr:uid="{00000000-0005-0000-0000-0000C5020000}"/>
    <cellStyle name="Celda de comprobación 25" xfId="667" xr:uid="{00000000-0005-0000-0000-0000C6020000}"/>
    <cellStyle name="Celda de comprobación 26" xfId="668" xr:uid="{00000000-0005-0000-0000-0000C7020000}"/>
    <cellStyle name="Celda de comprobación 27" xfId="669" xr:uid="{00000000-0005-0000-0000-0000C8020000}"/>
    <cellStyle name="Celda de comprobación 28" xfId="670" xr:uid="{00000000-0005-0000-0000-0000C9020000}"/>
    <cellStyle name="Celda de comprobación 29" xfId="671" xr:uid="{00000000-0005-0000-0000-0000CA020000}"/>
    <cellStyle name="Celda de comprobación 3" xfId="672" xr:uid="{00000000-0005-0000-0000-0000CB020000}"/>
    <cellStyle name="Celda de comprobación 30" xfId="673" xr:uid="{00000000-0005-0000-0000-0000CC020000}"/>
    <cellStyle name="Celda de comprobación 31" xfId="674" xr:uid="{00000000-0005-0000-0000-0000CD020000}"/>
    <cellStyle name="Celda de comprobación 32" xfId="675" xr:uid="{00000000-0005-0000-0000-0000CE020000}"/>
    <cellStyle name="Celda de comprobación 4" xfId="676" xr:uid="{00000000-0005-0000-0000-0000CF020000}"/>
    <cellStyle name="Celda de comprobación 5" xfId="677" xr:uid="{00000000-0005-0000-0000-0000D0020000}"/>
    <cellStyle name="Celda de comprobación 6" xfId="678" xr:uid="{00000000-0005-0000-0000-0000D1020000}"/>
    <cellStyle name="Celda de comprobación 7" xfId="679" xr:uid="{00000000-0005-0000-0000-0000D2020000}"/>
    <cellStyle name="Celda de comprobación 8" xfId="680" xr:uid="{00000000-0005-0000-0000-0000D3020000}"/>
    <cellStyle name="Celda de comprobación 9" xfId="681" xr:uid="{00000000-0005-0000-0000-0000D4020000}"/>
    <cellStyle name="Celda vinculada" xfId="1537" builtinId="24" customBuiltin="1"/>
    <cellStyle name="Celda vinculada 10" xfId="682" xr:uid="{00000000-0005-0000-0000-0000D6020000}"/>
    <cellStyle name="Celda vinculada 11" xfId="683" xr:uid="{00000000-0005-0000-0000-0000D7020000}"/>
    <cellStyle name="Celda vinculada 12" xfId="684" xr:uid="{00000000-0005-0000-0000-0000D8020000}"/>
    <cellStyle name="Celda vinculada 13" xfId="685" xr:uid="{00000000-0005-0000-0000-0000D9020000}"/>
    <cellStyle name="Celda vinculada 14" xfId="686" xr:uid="{00000000-0005-0000-0000-0000DA020000}"/>
    <cellStyle name="Celda vinculada 15" xfId="687" xr:uid="{00000000-0005-0000-0000-0000DB020000}"/>
    <cellStyle name="Celda vinculada 16" xfId="688" xr:uid="{00000000-0005-0000-0000-0000DC020000}"/>
    <cellStyle name="Celda vinculada 17" xfId="689" xr:uid="{00000000-0005-0000-0000-0000DD020000}"/>
    <cellStyle name="Celda vinculada 18" xfId="690" xr:uid="{00000000-0005-0000-0000-0000DE020000}"/>
    <cellStyle name="Celda vinculada 19" xfId="691" xr:uid="{00000000-0005-0000-0000-0000DF020000}"/>
    <cellStyle name="Celda vinculada 2" xfId="692" xr:uid="{00000000-0005-0000-0000-0000E0020000}"/>
    <cellStyle name="Celda vinculada 20" xfId="693" xr:uid="{00000000-0005-0000-0000-0000E1020000}"/>
    <cellStyle name="Celda vinculada 21" xfId="694" xr:uid="{00000000-0005-0000-0000-0000E2020000}"/>
    <cellStyle name="Celda vinculada 22" xfId="695" xr:uid="{00000000-0005-0000-0000-0000E3020000}"/>
    <cellStyle name="Celda vinculada 23" xfId="696" xr:uid="{00000000-0005-0000-0000-0000E4020000}"/>
    <cellStyle name="Celda vinculada 24" xfId="697" xr:uid="{00000000-0005-0000-0000-0000E5020000}"/>
    <cellStyle name="Celda vinculada 25" xfId="698" xr:uid="{00000000-0005-0000-0000-0000E6020000}"/>
    <cellStyle name="Celda vinculada 26" xfId="699" xr:uid="{00000000-0005-0000-0000-0000E7020000}"/>
    <cellStyle name="Celda vinculada 27" xfId="700" xr:uid="{00000000-0005-0000-0000-0000E8020000}"/>
    <cellStyle name="Celda vinculada 28" xfId="701" xr:uid="{00000000-0005-0000-0000-0000E9020000}"/>
    <cellStyle name="Celda vinculada 29" xfId="702" xr:uid="{00000000-0005-0000-0000-0000EA020000}"/>
    <cellStyle name="Celda vinculada 3" xfId="703" xr:uid="{00000000-0005-0000-0000-0000EB020000}"/>
    <cellStyle name="Celda vinculada 30" xfId="704" xr:uid="{00000000-0005-0000-0000-0000EC020000}"/>
    <cellStyle name="Celda vinculada 31" xfId="705" xr:uid="{00000000-0005-0000-0000-0000ED020000}"/>
    <cellStyle name="Celda vinculada 32" xfId="706" xr:uid="{00000000-0005-0000-0000-0000EE020000}"/>
    <cellStyle name="Celda vinculada 4" xfId="707" xr:uid="{00000000-0005-0000-0000-0000EF020000}"/>
    <cellStyle name="Celda vinculada 5" xfId="708" xr:uid="{00000000-0005-0000-0000-0000F0020000}"/>
    <cellStyle name="Celda vinculada 6" xfId="709" xr:uid="{00000000-0005-0000-0000-0000F1020000}"/>
    <cellStyle name="Celda vinculada 7" xfId="710" xr:uid="{00000000-0005-0000-0000-0000F2020000}"/>
    <cellStyle name="Celda vinculada 8" xfId="711" xr:uid="{00000000-0005-0000-0000-0000F3020000}"/>
    <cellStyle name="Celda vinculada 9" xfId="712" xr:uid="{00000000-0005-0000-0000-0000F4020000}"/>
    <cellStyle name="Check Cell" xfId="713" xr:uid="{00000000-0005-0000-0000-0000F5020000}"/>
    <cellStyle name="Comma0" xfId="1437" xr:uid="{00000000-0005-0000-0000-0000F6020000}"/>
    <cellStyle name="Comma0 2" xfId="1438" xr:uid="{00000000-0005-0000-0000-0000F7020000}"/>
    <cellStyle name="Currency0" xfId="1439" xr:uid="{00000000-0005-0000-0000-0000F8020000}"/>
    <cellStyle name="Currency0 2" xfId="1440" xr:uid="{00000000-0005-0000-0000-0000F9020000}"/>
    <cellStyle name="Date" xfId="1441" xr:uid="{00000000-0005-0000-0000-0000FA020000}"/>
    <cellStyle name="Date 2" xfId="1442" xr:uid="{00000000-0005-0000-0000-0000FB020000}"/>
    <cellStyle name="Encabezado 1" xfId="1527" builtinId="16" customBuiltin="1"/>
    <cellStyle name="Encabezado 4" xfId="1530" builtinId="19" customBuiltin="1"/>
    <cellStyle name="Encabezado 4 10" xfId="714" xr:uid="{00000000-0005-0000-0000-0000FE020000}"/>
    <cellStyle name="Encabezado 4 11" xfId="715" xr:uid="{00000000-0005-0000-0000-0000FF020000}"/>
    <cellStyle name="Encabezado 4 12" xfId="716" xr:uid="{00000000-0005-0000-0000-000000030000}"/>
    <cellStyle name="Encabezado 4 13" xfId="717" xr:uid="{00000000-0005-0000-0000-000001030000}"/>
    <cellStyle name="Encabezado 4 14" xfId="718" xr:uid="{00000000-0005-0000-0000-000002030000}"/>
    <cellStyle name="Encabezado 4 15" xfId="719" xr:uid="{00000000-0005-0000-0000-000003030000}"/>
    <cellStyle name="Encabezado 4 16" xfId="720" xr:uid="{00000000-0005-0000-0000-000004030000}"/>
    <cellStyle name="Encabezado 4 17" xfId="721" xr:uid="{00000000-0005-0000-0000-000005030000}"/>
    <cellStyle name="Encabezado 4 18" xfId="722" xr:uid="{00000000-0005-0000-0000-000006030000}"/>
    <cellStyle name="Encabezado 4 19" xfId="723" xr:uid="{00000000-0005-0000-0000-000007030000}"/>
    <cellStyle name="Encabezado 4 2" xfId="724" xr:uid="{00000000-0005-0000-0000-000008030000}"/>
    <cellStyle name="Encabezado 4 20" xfId="725" xr:uid="{00000000-0005-0000-0000-000009030000}"/>
    <cellStyle name="Encabezado 4 21" xfId="726" xr:uid="{00000000-0005-0000-0000-00000A030000}"/>
    <cellStyle name="Encabezado 4 22" xfId="727" xr:uid="{00000000-0005-0000-0000-00000B030000}"/>
    <cellStyle name="Encabezado 4 23" xfId="728" xr:uid="{00000000-0005-0000-0000-00000C030000}"/>
    <cellStyle name="Encabezado 4 24" xfId="729" xr:uid="{00000000-0005-0000-0000-00000D030000}"/>
    <cellStyle name="Encabezado 4 25" xfId="730" xr:uid="{00000000-0005-0000-0000-00000E030000}"/>
    <cellStyle name="Encabezado 4 26" xfId="731" xr:uid="{00000000-0005-0000-0000-00000F030000}"/>
    <cellStyle name="Encabezado 4 27" xfId="732" xr:uid="{00000000-0005-0000-0000-000010030000}"/>
    <cellStyle name="Encabezado 4 28" xfId="733" xr:uid="{00000000-0005-0000-0000-000011030000}"/>
    <cellStyle name="Encabezado 4 29" xfId="734" xr:uid="{00000000-0005-0000-0000-000012030000}"/>
    <cellStyle name="Encabezado 4 3" xfId="735" xr:uid="{00000000-0005-0000-0000-000013030000}"/>
    <cellStyle name="Encabezado 4 30" xfId="736" xr:uid="{00000000-0005-0000-0000-000014030000}"/>
    <cellStyle name="Encabezado 4 31" xfId="737" xr:uid="{00000000-0005-0000-0000-000015030000}"/>
    <cellStyle name="Encabezado 4 32" xfId="738" xr:uid="{00000000-0005-0000-0000-000016030000}"/>
    <cellStyle name="Encabezado 4 4" xfId="739" xr:uid="{00000000-0005-0000-0000-000017030000}"/>
    <cellStyle name="Encabezado 4 5" xfId="740" xr:uid="{00000000-0005-0000-0000-000018030000}"/>
    <cellStyle name="Encabezado 4 6" xfId="741" xr:uid="{00000000-0005-0000-0000-000019030000}"/>
    <cellStyle name="Encabezado 4 7" xfId="742" xr:uid="{00000000-0005-0000-0000-00001A030000}"/>
    <cellStyle name="Encabezado 4 8" xfId="743" xr:uid="{00000000-0005-0000-0000-00001B030000}"/>
    <cellStyle name="Encabezado 4 9" xfId="744" xr:uid="{00000000-0005-0000-0000-00001C030000}"/>
    <cellStyle name="Énfasis 1" xfId="1443" xr:uid="{00000000-0005-0000-0000-00001D030000}"/>
    <cellStyle name="Énfasis 2" xfId="1444" xr:uid="{00000000-0005-0000-0000-00001E030000}"/>
    <cellStyle name="Énfasis 3" xfId="1445" xr:uid="{00000000-0005-0000-0000-00001F030000}"/>
    <cellStyle name="Énfasis1" xfId="1543" builtinId="29" customBuiltin="1"/>
    <cellStyle name="Énfasis1 - 20%" xfId="1446" xr:uid="{00000000-0005-0000-0000-000021030000}"/>
    <cellStyle name="Énfasis1 - 40%" xfId="1447" xr:uid="{00000000-0005-0000-0000-000022030000}"/>
    <cellStyle name="Énfasis1 - 60%" xfId="1448" xr:uid="{00000000-0005-0000-0000-000023030000}"/>
    <cellStyle name="Énfasis1 10" xfId="745" xr:uid="{00000000-0005-0000-0000-000024030000}"/>
    <cellStyle name="Énfasis1 11" xfId="746" xr:uid="{00000000-0005-0000-0000-000025030000}"/>
    <cellStyle name="Énfasis1 12" xfId="747" xr:uid="{00000000-0005-0000-0000-000026030000}"/>
    <cellStyle name="Énfasis1 13" xfId="748" xr:uid="{00000000-0005-0000-0000-000027030000}"/>
    <cellStyle name="Énfasis1 14" xfId="749" xr:uid="{00000000-0005-0000-0000-000028030000}"/>
    <cellStyle name="Énfasis1 15" xfId="750" xr:uid="{00000000-0005-0000-0000-000029030000}"/>
    <cellStyle name="Énfasis1 16" xfId="751" xr:uid="{00000000-0005-0000-0000-00002A030000}"/>
    <cellStyle name="Énfasis1 17" xfId="752" xr:uid="{00000000-0005-0000-0000-00002B030000}"/>
    <cellStyle name="Énfasis1 18" xfId="753" xr:uid="{00000000-0005-0000-0000-00002C030000}"/>
    <cellStyle name="Énfasis1 19" xfId="754" xr:uid="{00000000-0005-0000-0000-00002D030000}"/>
    <cellStyle name="Énfasis1 2" xfId="755" xr:uid="{00000000-0005-0000-0000-00002E030000}"/>
    <cellStyle name="Énfasis1 20" xfId="756" xr:uid="{00000000-0005-0000-0000-00002F030000}"/>
    <cellStyle name="Énfasis1 21" xfId="757" xr:uid="{00000000-0005-0000-0000-000030030000}"/>
    <cellStyle name="Énfasis1 22" xfId="758" xr:uid="{00000000-0005-0000-0000-000031030000}"/>
    <cellStyle name="Énfasis1 23" xfId="759" xr:uid="{00000000-0005-0000-0000-000032030000}"/>
    <cellStyle name="Énfasis1 24" xfId="760" xr:uid="{00000000-0005-0000-0000-000033030000}"/>
    <cellStyle name="Énfasis1 25" xfId="761" xr:uid="{00000000-0005-0000-0000-000034030000}"/>
    <cellStyle name="Énfasis1 26" xfId="762" xr:uid="{00000000-0005-0000-0000-000035030000}"/>
    <cellStyle name="Énfasis1 27" xfId="763" xr:uid="{00000000-0005-0000-0000-000036030000}"/>
    <cellStyle name="Énfasis1 28" xfId="764" xr:uid="{00000000-0005-0000-0000-000037030000}"/>
    <cellStyle name="Énfasis1 29" xfId="765" xr:uid="{00000000-0005-0000-0000-000038030000}"/>
    <cellStyle name="Énfasis1 3" xfId="766" xr:uid="{00000000-0005-0000-0000-000039030000}"/>
    <cellStyle name="Énfasis1 30" xfId="767" xr:uid="{00000000-0005-0000-0000-00003A030000}"/>
    <cellStyle name="Énfasis1 31" xfId="768" xr:uid="{00000000-0005-0000-0000-00003B030000}"/>
    <cellStyle name="Énfasis1 32" xfId="769" xr:uid="{00000000-0005-0000-0000-00003C030000}"/>
    <cellStyle name="Énfasis1 4" xfId="770" xr:uid="{00000000-0005-0000-0000-00003D030000}"/>
    <cellStyle name="Énfasis1 5" xfId="771" xr:uid="{00000000-0005-0000-0000-00003E030000}"/>
    <cellStyle name="Énfasis1 6" xfId="772" xr:uid="{00000000-0005-0000-0000-00003F030000}"/>
    <cellStyle name="Énfasis1 7" xfId="773" xr:uid="{00000000-0005-0000-0000-000040030000}"/>
    <cellStyle name="Énfasis1 8" xfId="774" xr:uid="{00000000-0005-0000-0000-000041030000}"/>
    <cellStyle name="Énfasis1 9" xfId="775" xr:uid="{00000000-0005-0000-0000-000042030000}"/>
    <cellStyle name="Énfasis2" xfId="1405" builtinId="33" customBuiltin="1"/>
    <cellStyle name="Énfasis2 - 20%" xfId="1449" xr:uid="{00000000-0005-0000-0000-000044030000}"/>
    <cellStyle name="Énfasis2 - 40%" xfId="1450" xr:uid="{00000000-0005-0000-0000-000045030000}"/>
    <cellStyle name="Énfasis2 - 60%" xfId="1451" xr:uid="{00000000-0005-0000-0000-000046030000}"/>
    <cellStyle name="Énfasis2 10" xfId="776" xr:uid="{00000000-0005-0000-0000-000047030000}"/>
    <cellStyle name="Énfasis2 11" xfId="777" xr:uid="{00000000-0005-0000-0000-000048030000}"/>
    <cellStyle name="Énfasis2 12" xfId="778" xr:uid="{00000000-0005-0000-0000-000049030000}"/>
    <cellStyle name="Énfasis2 13" xfId="779" xr:uid="{00000000-0005-0000-0000-00004A030000}"/>
    <cellStyle name="Énfasis2 14" xfId="780" xr:uid="{00000000-0005-0000-0000-00004B030000}"/>
    <cellStyle name="Énfasis2 15" xfId="781" xr:uid="{00000000-0005-0000-0000-00004C030000}"/>
    <cellStyle name="Énfasis2 16" xfId="782" xr:uid="{00000000-0005-0000-0000-00004D030000}"/>
    <cellStyle name="Énfasis2 17" xfId="783" xr:uid="{00000000-0005-0000-0000-00004E030000}"/>
    <cellStyle name="Énfasis2 18" xfId="784" xr:uid="{00000000-0005-0000-0000-00004F030000}"/>
    <cellStyle name="Énfasis2 19" xfId="785" xr:uid="{00000000-0005-0000-0000-000050030000}"/>
    <cellStyle name="Énfasis2 2" xfId="786" xr:uid="{00000000-0005-0000-0000-000051030000}"/>
    <cellStyle name="Énfasis2 20" xfId="787" xr:uid="{00000000-0005-0000-0000-000052030000}"/>
    <cellStyle name="Énfasis2 21" xfId="788" xr:uid="{00000000-0005-0000-0000-000053030000}"/>
    <cellStyle name="Énfasis2 22" xfId="789" xr:uid="{00000000-0005-0000-0000-000054030000}"/>
    <cellStyle name="Énfasis2 23" xfId="790" xr:uid="{00000000-0005-0000-0000-000055030000}"/>
    <cellStyle name="Énfasis2 24" xfId="791" xr:uid="{00000000-0005-0000-0000-000056030000}"/>
    <cellStyle name="Énfasis2 25" xfId="792" xr:uid="{00000000-0005-0000-0000-000057030000}"/>
    <cellStyle name="Énfasis2 26" xfId="793" xr:uid="{00000000-0005-0000-0000-000058030000}"/>
    <cellStyle name="Énfasis2 27" xfId="794" xr:uid="{00000000-0005-0000-0000-000059030000}"/>
    <cellStyle name="Énfasis2 28" xfId="795" xr:uid="{00000000-0005-0000-0000-00005A030000}"/>
    <cellStyle name="Énfasis2 29" xfId="796" xr:uid="{00000000-0005-0000-0000-00005B030000}"/>
    <cellStyle name="Énfasis2 3" xfId="797" xr:uid="{00000000-0005-0000-0000-00005C030000}"/>
    <cellStyle name="Énfasis2 30" xfId="798" xr:uid="{00000000-0005-0000-0000-00005D030000}"/>
    <cellStyle name="Énfasis2 31" xfId="799" xr:uid="{00000000-0005-0000-0000-00005E030000}"/>
    <cellStyle name="Énfasis2 32" xfId="800" xr:uid="{00000000-0005-0000-0000-00005F030000}"/>
    <cellStyle name="Énfasis2 4" xfId="801" xr:uid="{00000000-0005-0000-0000-000060030000}"/>
    <cellStyle name="Énfasis2 5" xfId="802" xr:uid="{00000000-0005-0000-0000-000061030000}"/>
    <cellStyle name="Énfasis2 6" xfId="803" xr:uid="{00000000-0005-0000-0000-000062030000}"/>
    <cellStyle name="Énfasis2 7" xfId="804" xr:uid="{00000000-0005-0000-0000-000063030000}"/>
    <cellStyle name="Énfasis2 8" xfId="805" xr:uid="{00000000-0005-0000-0000-000064030000}"/>
    <cellStyle name="Énfasis2 9" xfId="806" xr:uid="{00000000-0005-0000-0000-000065030000}"/>
    <cellStyle name="Énfasis3" xfId="1550" builtinId="37" customBuiltin="1"/>
    <cellStyle name="Énfasis3 - 20%" xfId="1452" xr:uid="{00000000-0005-0000-0000-000067030000}"/>
    <cellStyle name="Énfasis3 - 40%" xfId="1453" xr:uid="{00000000-0005-0000-0000-000068030000}"/>
    <cellStyle name="Énfasis3 - 60%" xfId="1454" xr:uid="{00000000-0005-0000-0000-000069030000}"/>
    <cellStyle name="Énfasis3 10" xfId="807" xr:uid="{00000000-0005-0000-0000-00006A030000}"/>
    <cellStyle name="Énfasis3 11" xfId="808" xr:uid="{00000000-0005-0000-0000-00006B030000}"/>
    <cellStyle name="Énfasis3 12" xfId="809" xr:uid="{00000000-0005-0000-0000-00006C030000}"/>
    <cellStyle name="Énfasis3 13" xfId="810" xr:uid="{00000000-0005-0000-0000-00006D030000}"/>
    <cellStyle name="Énfasis3 14" xfId="811" xr:uid="{00000000-0005-0000-0000-00006E030000}"/>
    <cellStyle name="Énfasis3 15" xfId="812" xr:uid="{00000000-0005-0000-0000-00006F030000}"/>
    <cellStyle name="Énfasis3 16" xfId="813" xr:uid="{00000000-0005-0000-0000-000070030000}"/>
    <cellStyle name="Énfasis3 17" xfId="814" xr:uid="{00000000-0005-0000-0000-000071030000}"/>
    <cellStyle name="Énfasis3 18" xfId="815" xr:uid="{00000000-0005-0000-0000-000072030000}"/>
    <cellStyle name="Énfasis3 19" xfId="816" xr:uid="{00000000-0005-0000-0000-000073030000}"/>
    <cellStyle name="Énfasis3 2" xfId="817" xr:uid="{00000000-0005-0000-0000-000074030000}"/>
    <cellStyle name="Énfasis3 20" xfId="818" xr:uid="{00000000-0005-0000-0000-000075030000}"/>
    <cellStyle name="Énfasis3 21" xfId="819" xr:uid="{00000000-0005-0000-0000-000076030000}"/>
    <cellStyle name="Énfasis3 22" xfId="820" xr:uid="{00000000-0005-0000-0000-000077030000}"/>
    <cellStyle name="Énfasis3 23" xfId="821" xr:uid="{00000000-0005-0000-0000-000078030000}"/>
    <cellStyle name="Énfasis3 24" xfId="822" xr:uid="{00000000-0005-0000-0000-000079030000}"/>
    <cellStyle name="Énfasis3 25" xfId="823" xr:uid="{00000000-0005-0000-0000-00007A030000}"/>
    <cellStyle name="Énfasis3 26" xfId="824" xr:uid="{00000000-0005-0000-0000-00007B030000}"/>
    <cellStyle name="Énfasis3 27" xfId="825" xr:uid="{00000000-0005-0000-0000-00007C030000}"/>
    <cellStyle name="Énfasis3 28" xfId="826" xr:uid="{00000000-0005-0000-0000-00007D030000}"/>
    <cellStyle name="Énfasis3 29" xfId="827" xr:uid="{00000000-0005-0000-0000-00007E030000}"/>
    <cellStyle name="Énfasis3 3" xfId="828" xr:uid="{00000000-0005-0000-0000-00007F030000}"/>
    <cellStyle name="Énfasis3 30" xfId="829" xr:uid="{00000000-0005-0000-0000-000080030000}"/>
    <cellStyle name="Énfasis3 31" xfId="830" xr:uid="{00000000-0005-0000-0000-000081030000}"/>
    <cellStyle name="Énfasis3 32" xfId="831" xr:uid="{00000000-0005-0000-0000-000082030000}"/>
    <cellStyle name="Énfasis3 4" xfId="832" xr:uid="{00000000-0005-0000-0000-000083030000}"/>
    <cellStyle name="Énfasis3 5" xfId="833" xr:uid="{00000000-0005-0000-0000-000084030000}"/>
    <cellStyle name="Énfasis3 6" xfId="834" xr:uid="{00000000-0005-0000-0000-000085030000}"/>
    <cellStyle name="Énfasis3 7" xfId="835" xr:uid="{00000000-0005-0000-0000-000086030000}"/>
    <cellStyle name="Énfasis3 8" xfId="836" xr:uid="{00000000-0005-0000-0000-000087030000}"/>
    <cellStyle name="Énfasis3 9" xfId="837" xr:uid="{00000000-0005-0000-0000-000088030000}"/>
    <cellStyle name="Énfasis4" xfId="1554" builtinId="41" customBuiltin="1"/>
    <cellStyle name="Énfasis4 - 20%" xfId="1455" xr:uid="{00000000-0005-0000-0000-00008A030000}"/>
    <cellStyle name="Énfasis4 - 40%" xfId="1456" xr:uid="{00000000-0005-0000-0000-00008B030000}"/>
    <cellStyle name="Énfasis4 - 60%" xfId="1457" xr:uid="{00000000-0005-0000-0000-00008C030000}"/>
    <cellStyle name="Énfasis4 10" xfId="838" xr:uid="{00000000-0005-0000-0000-00008D030000}"/>
    <cellStyle name="Énfasis4 11" xfId="839" xr:uid="{00000000-0005-0000-0000-00008E030000}"/>
    <cellStyle name="Énfasis4 12" xfId="840" xr:uid="{00000000-0005-0000-0000-00008F030000}"/>
    <cellStyle name="Énfasis4 13" xfId="841" xr:uid="{00000000-0005-0000-0000-000090030000}"/>
    <cellStyle name="Énfasis4 14" xfId="842" xr:uid="{00000000-0005-0000-0000-000091030000}"/>
    <cellStyle name="Énfasis4 15" xfId="843" xr:uid="{00000000-0005-0000-0000-000092030000}"/>
    <cellStyle name="Énfasis4 16" xfId="844" xr:uid="{00000000-0005-0000-0000-000093030000}"/>
    <cellStyle name="Énfasis4 17" xfId="845" xr:uid="{00000000-0005-0000-0000-000094030000}"/>
    <cellStyle name="Énfasis4 18" xfId="846" xr:uid="{00000000-0005-0000-0000-000095030000}"/>
    <cellStyle name="Énfasis4 19" xfId="847" xr:uid="{00000000-0005-0000-0000-000096030000}"/>
    <cellStyle name="Énfasis4 2" xfId="848" xr:uid="{00000000-0005-0000-0000-000097030000}"/>
    <cellStyle name="Énfasis4 20" xfId="849" xr:uid="{00000000-0005-0000-0000-000098030000}"/>
    <cellStyle name="Énfasis4 21" xfId="850" xr:uid="{00000000-0005-0000-0000-000099030000}"/>
    <cellStyle name="Énfasis4 22" xfId="851" xr:uid="{00000000-0005-0000-0000-00009A030000}"/>
    <cellStyle name="Énfasis4 23" xfId="852" xr:uid="{00000000-0005-0000-0000-00009B030000}"/>
    <cellStyle name="Énfasis4 24" xfId="853" xr:uid="{00000000-0005-0000-0000-00009C030000}"/>
    <cellStyle name="Énfasis4 25" xfId="854" xr:uid="{00000000-0005-0000-0000-00009D030000}"/>
    <cellStyle name="Énfasis4 26" xfId="855" xr:uid="{00000000-0005-0000-0000-00009E030000}"/>
    <cellStyle name="Énfasis4 27" xfId="856" xr:uid="{00000000-0005-0000-0000-00009F030000}"/>
    <cellStyle name="Énfasis4 28" xfId="857" xr:uid="{00000000-0005-0000-0000-0000A0030000}"/>
    <cellStyle name="Énfasis4 29" xfId="858" xr:uid="{00000000-0005-0000-0000-0000A1030000}"/>
    <cellStyle name="Énfasis4 3" xfId="859" xr:uid="{00000000-0005-0000-0000-0000A2030000}"/>
    <cellStyle name="Énfasis4 30" xfId="860" xr:uid="{00000000-0005-0000-0000-0000A3030000}"/>
    <cellStyle name="Énfasis4 31" xfId="861" xr:uid="{00000000-0005-0000-0000-0000A4030000}"/>
    <cellStyle name="Énfasis4 32" xfId="862" xr:uid="{00000000-0005-0000-0000-0000A5030000}"/>
    <cellStyle name="Énfasis4 4" xfId="863" xr:uid="{00000000-0005-0000-0000-0000A6030000}"/>
    <cellStyle name="Énfasis4 5" xfId="864" xr:uid="{00000000-0005-0000-0000-0000A7030000}"/>
    <cellStyle name="Énfasis4 6" xfId="865" xr:uid="{00000000-0005-0000-0000-0000A8030000}"/>
    <cellStyle name="Énfasis4 7" xfId="866" xr:uid="{00000000-0005-0000-0000-0000A9030000}"/>
    <cellStyle name="Énfasis4 8" xfId="867" xr:uid="{00000000-0005-0000-0000-0000AA030000}"/>
    <cellStyle name="Énfasis4 9" xfId="868" xr:uid="{00000000-0005-0000-0000-0000AB030000}"/>
    <cellStyle name="Énfasis5" xfId="1558" builtinId="45" customBuiltin="1"/>
    <cellStyle name="Énfasis5 - 20%" xfId="1458" xr:uid="{00000000-0005-0000-0000-0000AD030000}"/>
    <cellStyle name="Énfasis5 - 40%" xfId="1459" xr:uid="{00000000-0005-0000-0000-0000AE030000}"/>
    <cellStyle name="Énfasis5 - 60%" xfId="1460" xr:uid="{00000000-0005-0000-0000-0000AF030000}"/>
    <cellStyle name="Énfasis5 10" xfId="869" xr:uid="{00000000-0005-0000-0000-0000B0030000}"/>
    <cellStyle name="Énfasis5 11" xfId="870" xr:uid="{00000000-0005-0000-0000-0000B1030000}"/>
    <cellStyle name="Énfasis5 12" xfId="871" xr:uid="{00000000-0005-0000-0000-0000B2030000}"/>
    <cellStyle name="Énfasis5 13" xfId="872" xr:uid="{00000000-0005-0000-0000-0000B3030000}"/>
    <cellStyle name="Énfasis5 14" xfId="873" xr:uid="{00000000-0005-0000-0000-0000B4030000}"/>
    <cellStyle name="Énfasis5 15" xfId="874" xr:uid="{00000000-0005-0000-0000-0000B5030000}"/>
    <cellStyle name="Énfasis5 16" xfId="875" xr:uid="{00000000-0005-0000-0000-0000B6030000}"/>
    <cellStyle name="Énfasis5 17" xfId="876" xr:uid="{00000000-0005-0000-0000-0000B7030000}"/>
    <cellStyle name="Énfasis5 18" xfId="877" xr:uid="{00000000-0005-0000-0000-0000B8030000}"/>
    <cellStyle name="Énfasis5 19" xfId="878" xr:uid="{00000000-0005-0000-0000-0000B9030000}"/>
    <cellStyle name="Énfasis5 2" xfId="879" xr:uid="{00000000-0005-0000-0000-0000BA030000}"/>
    <cellStyle name="Énfasis5 20" xfId="880" xr:uid="{00000000-0005-0000-0000-0000BB030000}"/>
    <cellStyle name="Énfasis5 21" xfId="881" xr:uid="{00000000-0005-0000-0000-0000BC030000}"/>
    <cellStyle name="Énfasis5 22" xfId="882" xr:uid="{00000000-0005-0000-0000-0000BD030000}"/>
    <cellStyle name="Énfasis5 23" xfId="883" xr:uid="{00000000-0005-0000-0000-0000BE030000}"/>
    <cellStyle name="Énfasis5 24" xfId="884" xr:uid="{00000000-0005-0000-0000-0000BF030000}"/>
    <cellStyle name="Énfasis5 25" xfId="885" xr:uid="{00000000-0005-0000-0000-0000C0030000}"/>
    <cellStyle name="Énfasis5 26" xfId="886" xr:uid="{00000000-0005-0000-0000-0000C1030000}"/>
    <cellStyle name="Énfasis5 27" xfId="887" xr:uid="{00000000-0005-0000-0000-0000C2030000}"/>
    <cellStyle name="Énfasis5 28" xfId="888" xr:uid="{00000000-0005-0000-0000-0000C3030000}"/>
    <cellStyle name="Énfasis5 29" xfId="889" xr:uid="{00000000-0005-0000-0000-0000C4030000}"/>
    <cellStyle name="Énfasis5 3" xfId="890" xr:uid="{00000000-0005-0000-0000-0000C5030000}"/>
    <cellStyle name="Énfasis5 30" xfId="891" xr:uid="{00000000-0005-0000-0000-0000C6030000}"/>
    <cellStyle name="Énfasis5 31" xfId="892" xr:uid="{00000000-0005-0000-0000-0000C7030000}"/>
    <cellStyle name="Énfasis5 32" xfId="893" xr:uid="{00000000-0005-0000-0000-0000C8030000}"/>
    <cellStyle name="Énfasis5 4" xfId="894" xr:uid="{00000000-0005-0000-0000-0000C9030000}"/>
    <cellStyle name="Énfasis5 5" xfId="895" xr:uid="{00000000-0005-0000-0000-0000CA030000}"/>
    <cellStyle name="Énfasis5 6" xfId="896" xr:uid="{00000000-0005-0000-0000-0000CB030000}"/>
    <cellStyle name="Énfasis5 7" xfId="897" xr:uid="{00000000-0005-0000-0000-0000CC030000}"/>
    <cellStyle name="Énfasis5 8" xfId="898" xr:uid="{00000000-0005-0000-0000-0000CD030000}"/>
    <cellStyle name="Énfasis5 9" xfId="899" xr:uid="{00000000-0005-0000-0000-0000CE030000}"/>
    <cellStyle name="Énfasis6" xfId="1562" builtinId="49" customBuiltin="1"/>
    <cellStyle name="Énfasis6 - 20%" xfId="1461" xr:uid="{00000000-0005-0000-0000-0000D0030000}"/>
    <cellStyle name="Énfasis6 - 40%" xfId="1462" xr:uid="{00000000-0005-0000-0000-0000D1030000}"/>
    <cellStyle name="Énfasis6 - 60%" xfId="1463" xr:uid="{00000000-0005-0000-0000-0000D2030000}"/>
    <cellStyle name="Énfasis6 10" xfId="900" xr:uid="{00000000-0005-0000-0000-0000D3030000}"/>
    <cellStyle name="Énfasis6 11" xfId="901" xr:uid="{00000000-0005-0000-0000-0000D4030000}"/>
    <cellStyle name="Énfasis6 12" xfId="902" xr:uid="{00000000-0005-0000-0000-0000D5030000}"/>
    <cellStyle name="Énfasis6 13" xfId="903" xr:uid="{00000000-0005-0000-0000-0000D6030000}"/>
    <cellStyle name="Énfasis6 14" xfId="904" xr:uid="{00000000-0005-0000-0000-0000D7030000}"/>
    <cellStyle name="Énfasis6 15" xfId="905" xr:uid="{00000000-0005-0000-0000-0000D8030000}"/>
    <cellStyle name="Énfasis6 16" xfId="906" xr:uid="{00000000-0005-0000-0000-0000D9030000}"/>
    <cellStyle name="Énfasis6 17" xfId="907" xr:uid="{00000000-0005-0000-0000-0000DA030000}"/>
    <cellStyle name="Énfasis6 18" xfId="908" xr:uid="{00000000-0005-0000-0000-0000DB030000}"/>
    <cellStyle name="Énfasis6 19" xfId="909" xr:uid="{00000000-0005-0000-0000-0000DC030000}"/>
    <cellStyle name="Énfasis6 2" xfId="910" xr:uid="{00000000-0005-0000-0000-0000DD030000}"/>
    <cellStyle name="Énfasis6 20" xfId="911" xr:uid="{00000000-0005-0000-0000-0000DE030000}"/>
    <cellStyle name="Énfasis6 21" xfId="912" xr:uid="{00000000-0005-0000-0000-0000DF030000}"/>
    <cellStyle name="Énfasis6 22" xfId="913" xr:uid="{00000000-0005-0000-0000-0000E0030000}"/>
    <cellStyle name="Énfasis6 23" xfId="914" xr:uid="{00000000-0005-0000-0000-0000E1030000}"/>
    <cellStyle name="Énfasis6 24" xfId="915" xr:uid="{00000000-0005-0000-0000-0000E2030000}"/>
    <cellStyle name="Énfasis6 25" xfId="916" xr:uid="{00000000-0005-0000-0000-0000E3030000}"/>
    <cellStyle name="Énfasis6 26" xfId="917" xr:uid="{00000000-0005-0000-0000-0000E4030000}"/>
    <cellStyle name="Énfasis6 27" xfId="918" xr:uid="{00000000-0005-0000-0000-0000E5030000}"/>
    <cellStyle name="Énfasis6 28" xfId="919" xr:uid="{00000000-0005-0000-0000-0000E6030000}"/>
    <cellStyle name="Énfasis6 29" xfId="920" xr:uid="{00000000-0005-0000-0000-0000E7030000}"/>
    <cellStyle name="Énfasis6 3" xfId="921" xr:uid="{00000000-0005-0000-0000-0000E8030000}"/>
    <cellStyle name="Énfasis6 30" xfId="922" xr:uid="{00000000-0005-0000-0000-0000E9030000}"/>
    <cellStyle name="Énfasis6 31" xfId="923" xr:uid="{00000000-0005-0000-0000-0000EA030000}"/>
    <cellStyle name="Énfasis6 32" xfId="924" xr:uid="{00000000-0005-0000-0000-0000EB030000}"/>
    <cellStyle name="Énfasis6 4" xfId="925" xr:uid="{00000000-0005-0000-0000-0000EC030000}"/>
    <cellStyle name="Énfasis6 5" xfId="926" xr:uid="{00000000-0005-0000-0000-0000ED030000}"/>
    <cellStyle name="Énfasis6 6" xfId="927" xr:uid="{00000000-0005-0000-0000-0000EE030000}"/>
    <cellStyle name="Énfasis6 7" xfId="928" xr:uid="{00000000-0005-0000-0000-0000EF030000}"/>
    <cellStyle name="Énfasis6 8" xfId="929" xr:uid="{00000000-0005-0000-0000-0000F0030000}"/>
    <cellStyle name="Énfasis6 9" xfId="930" xr:uid="{00000000-0005-0000-0000-0000F1030000}"/>
    <cellStyle name="Entrada" xfId="1534" builtinId="20" customBuiltin="1"/>
    <cellStyle name="Entrada 10" xfId="931" xr:uid="{00000000-0005-0000-0000-0000F3030000}"/>
    <cellStyle name="Entrada 11" xfId="932" xr:uid="{00000000-0005-0000-0000-0000F4030000}"/>
    <cellStyle name="Entrada 12" xfId="933" xr:uid="{00000000-0005-0000-0000-0000F5030000}"/>
    <cellStyle name="Entrada 13" xfId="934" xr:uid="{00000000-0005-0000-0000-0000F6030000}"/>
    <cellStyle name="Entrada 14" xfId="935" xr:uid="{00000000-0005-0000-0000-0000F7030000}"/>
    <cellStyle name="Entrada 15" xfId="936" xr:uid="{00000000-0005-0000-0000-0000F8030000}"/>
    <cellStyle name="Entrada 16" xfId="937" xr:uid="{00000000-0005-0000-0000-0000F9030000}"/>
    <cellStyle name="Entrada 17" xfId="938" xr:uid="{00000000-0005-0000-0000-0000FA030000}"/>
    <cellStyle name="Entrada 18" xfId="939" xr:uid="{00000000-0005-0000-0000-0000FB030000}"/>
    <cellStyle name="Entrada 19" xfId="940" xr:uid="{00000000-0005-0000-0000-0000FC030000}"/>
    <cellStyle name="Entrada 2" xfId="941" xr:uid="{00000000-0005-0000-0000-0000FD030000}"/>
    <cellStyle name="Entrada 20" xfId="942" xr:uid="{00000000-0005-0000-0000-0000FE030000}"/>
    <cellStyle name="Entrada 21" xfId="943" xr:uid="{00000000-0005-0000-0000-0000FF030000}"/>
    <cellStyle name="Entrada 22" xfId="944" xr:uid="{00000000-0005-0000-0000-000000040000}"/>
    <cellStyle name="Entrada 23" xfId="945" xr:uid="{00000000-0005-0000-0000-000001040000}"/>
    <cellStyle name="Entrada 24" xfId="946" xr:uid="{00000000-0005-0000-0000-000002040000}"/>
    <cellStyle name="Entrada 25" xfId="947" xr:uid="{00000000-0005-0000-0000-000003040000}"/>
    <cellStyle name="Entrada 26" xfId="948" xr:uid="{00000000-0005-0000-0000-000004040000}"/>
    <cellStyle name="Entrada 27" xfId="949" xr:uid="{00000000-0005-0000-0000-000005040000}"/>
    <cellStyle name="Entrada 28" xfId="950" xr:uid="{00000000-0005-0000-0000-000006040000}"/>
    <cellStyle name="Entrada 29" xfId="951" xr:uid="{00000000-0005-0000-0000-000007040000}"/>
    <cellStyle name="Entrada 3" xfId="952" xr:uid="{00000000-0005-0000-0000-000008040000}"/>
    <cellStyle name="Entrada 30" xfId="953" xr:uid="{00000000-0005-0000-0000-000009040000}"/>
    <cellStyle name="Entrada 31" xfId="954" xr:uid="{00000000-0005-0000-0000-00000A040000}"/>
    <cellStyle name="Entrada 32" xfId="955" xr:uid="{00000000-0005-0000-0000-00000B040000}"/>
    <cellStyle name="Entrada 4" xfId="956" xr:uid="{00000000-0005-0000-0000-00000C040000}"/>
    <cellStyle name="Entrada 5" xfId="957" xr:uid="{00000000-0005-0000-0000-00000D040000}"/>
    <cellStyle name="Entrada 6" xfId="958" xr:uid="{00000000-0005-0000-0000-00000E040000}"/>
    <cellStyle name="Entrada 7" xfId="959" xr:uid="{00000000-0005-0000-0000-00000F040000}"/>
    <cellStyle name="Entrada 8" xfId="960" xr:uid="{00000000-0005-0000-0000-000010040000}"/>
    <cellStyle name="Entrada 9" xfId="961" xr:uid="{00000000-0005-0000-0000-000011040000}"/>
    <cellStyle name="Estilo 1" xfId="1464" xr:uid="{00000000-0005-0000-0000-000012040000}"/>
    <cellStyle name="Euro" xfId="962" xr:uid="{00000000-0005-0000-0000-000013040000}"/>
    <cellStyle name="Euro 2" xfId="1466" xr:uid="{00000000-0005-0000-0000-000014040000}"/>
    <cellStyle name="Euro 2 2" xfId="1572" xr:uid="{00000000-0005-0000-0000-000015040000}"/>
    <cellStyle name="Euro 3" xfId="1467" xr:uid="{00000000-0005-0000-0000-000016040000}"/>
    <cellStyle name="Euro 4" xfId="1468" xr:uid="{00000000-0005-0000-0000-000017040000}"/>
    <cellStyle name="Euro 5" xfId="1465" xr:uid="{00000000-0005-0000-0000-000018040000}"/>
    <cellStyle name="Euro 6" xfId="1569" xr:uid="{00000000-0005-0000-0000-000019040000}"/>
    <cellStyle name="Euro_Acabados" xfId="1469" xr:uid="{00000000-0005-0000-0000-00001A040000}"/>
    <cellStyle name="Excel Built-in Normal 1" xfId="1567" xr:uid="{00000000-0005-0000-0000-00001B040000}"/>
    <cellStyle name="Explanatory Text" xfId="963" xr:uid="{00000000-0005-0000-0000-00001C040000}"/>
    <cellStyle name="Fixed" xfId="1470" xr:uid="{00000000-0005-0000-0000-00001D040000}"/>
    <cellStyle name="Fixed 2" xfId="1471" xr:uid="{00000000-0005-0000-0000-00001E040000}"/>
    <cellStyle name="Good" xfId="964" xr:uid="{00000000-0005-0000-0000-00001F040000}"/>
    <cellStyle name="Heading 1" xfId="965" xr:uid="{00000000-0005-0000-0000-000020040000}"/>
    <cellStyle name="Heading 2" xfId="966" xr:uid="{00000000-0005-0000-0000-000021040000}"/>
    <cellStyle name="Heading 3" xfId="967" xr:uid="{00000000-0005-0000-0000-000022040000}"/>
    <cellStyle name="Heading 4" xfId="968" xr:uid="{00000000-0005-0000-0000-000023040000}"/>
    <cellStyle name="Hipervínculo 2" xfId="969" xr:uid="{00000000-0005-0000-0000-000024040000}"/>
    <cellStyle name="Hipervínculo 2 2" xfId="1570" xr:uid="{00000000-0005-0000-0000-000025040000}"/>
    <cellStyle name="Hipervínculo 2 3" xfId="1568" xr:uid="{00000000-0005-0000-0000-000026040000}"/>
    <cellStyle name="Hipervínculo 3" xfId="1566" xr:uid="{00000000-0005-0000-0000-000027040000}"/>
    <cellStyle name="Incorrecto" xfId="1532" builtinId="27" customBuiltin="1"/>
    <cellStyle name="Incorrecto 10" xfId="970" xr:uid="{00000000-0005-0000-0000-000029040000}"/>
    <cellStyle name="Incorrecto 11" xfId="971" xr:uid="{00000000-0005-0000-0000-00002A040000}"/>
    <cellStyle name="Incorrecto 12" xfId="972" xr:uid="{00000000-0005-0000-0000-00002B040000}"/>
    <cellStyle name="Incorrecto 13" xfId="973" xr:uid="{00000000-0005-0000-0000-00002C040000}"/>
    <cellStyle name="Incorrecto 14" xfId="974" xr:uid="{00000000-0005-0000-0000-00002D040000}"/>
    <cellStyle name="Incorrecto 15" xfId="975" xr:uid="{00000000-0005-0000-0000-00002E040000}"/>
    <cellStyle name="Incorrecto 16" xfId="976" xr:uid="{00000000-0005-0000-0000-00002F040000}"/>
    <cellStyle name="Incorrecto 17" xfId="977" xr:uid="{00000000-0005-0000-0000-000030040000}"/>
    <cellStyle name="Incorrecto 18" xfId="978" xr:uid="{00000000-0005-0000-0000-000031040000}"/>
    <cellStyle name="Incorrecto 19" xfId="979" xr:uid="{00000000-0005-0000-0000-000032040000}"/>
    <cellStyle name="Incorrecto 2" xfId="980" xr:uid="{00000000-0005-0000-0000-000033040000}"/>
    <cellStyle name="Incorrecto 20" xfId="981" xr:uid="{00000000-0005-0000-0000-000034040000}"/>
    <cellStyle name="Incorrecto 21" xfId="982" xr:uid="{00000000-0005-0000-0000-000035040000}"/>
    <cellStyle name="Incorrecto 22" xfId="983" xr:uid="{00000000-0005-0000-0000-000036040000}"/>
    <cellStyle name="Incorrecto 23" xfId="984" xr:uid="{00000000-0005-0000-0000-000037040000}"/>
    <cellStyle name="Incorrecto 24" xfId="985" xr:uid="{00000000-0005-0000-0000-000038040000}"/>
    <cellStyle name="Incorrecto 25" xfId="986" xr:uid="{00000000-0005-0000-0000-000039040000}"/>
    <cellStyle name="Incorrecto 26" xfId="987" xr:uid="{00000000-0005-0000-0000-00003A040000}"/>
    <cellStyle name="Incorrecto 27" xfId="988" xr:uid="{00000000-0005-0000-0000-00003B040000}"/>
    <cellStyle name="Incorrecto 28" xfId="989" xr:uid="{00000000-0005-0000-0000-00003C040000}"/>
    <cellStyle name="Incorrecto 29" xfId="990" xr:uid="{00000000-0005-0000-0000-00003D040000}"/>
    <cellStyle name="Incorrecto 3" xfId="991" xr:uid="{00000000-0005-0000-0000-00003E040000}"/>
    <cellStyle name="Incorrecto 30" xfId="992" xr:uid="{00000000-0005-0000-0000-00003F040000}"/>
    <cellStyle name="Incorrecto 31" xfId="993" xr:uid="{00000000-0005-0000-0000-000040040000}"/>
    <cellStyle name="Incorrecto 32" xfId="994" xr:uid="{00000000-0005-0000-0000-000041040000}"/>
    <cellStyle name="Incorrecto 4" xfId="995" xr:uid="{00000000-0005-0000-0000-000042040000}"/>
    <cellStyle name="Incorrecto 5" xfId="996" xr:uid="{00000000-0005-0000-0000-000043040000}"/>
    <cellStyle name="Incorrecto 6" xfId="997" xr:uid="{00000000-0005-0000-0000-000044040000}"/>
    <cellStyle name="Incorrecto 7" xfId="998" xr:uid="{00000000-0005-0000-0000-000045040000}"/>
    <cellStyle name="Incorrecto 8" xfId="999" xr:uid="{00000000-0005-0000-0000-000046040000}"/>
    <cellStyle name="Incorrecto 9" xfId="1000" xr:uid="{00000000-0005-0000-0000-000047040000}"/>
    <cellStyle name="Input" xfId="1001" xr:uid="{00000000-0005-0000-0000-000048040000}"/>
    <cellStyle name="Linked Cell" xfId="1002" xr:uid="{00000000-0005-0000-0000-000049040000}"/>
    <cellStyle name="Millares [0] 2" xfId="1472" xr:uid="{00000000-0005-0000-0000-00004A040000}"/>
    <cellStyle name="Millares 2" xfId="1" xr:uid="{00000000-0005-0000-0000-00004B040000}"/>
    <cellStyle name="Millares 2 2" xfId="1003" xr:uid="{00000000-0005-0000-0000-00004C040000}"/>
    <cellStyle name="Millares 2 2 2" xfId="1474" xr:uid="{00000000-0005-0000-0000-00004D040000}"/>
    <cellStyle name="Millares 2 3" xfId="1004" xr:uid="{00000000-0005-0000-0000-00004E040000}"/>
    <cellStyle name="Millares 2 4" xfId="1005" xr:uid="{00000000-0005-0000-0000-00004F040000}"/>
    <cellStyle name="Millares 2 5" xfId="1404" xr:uid="{00000000-0005-0000-0000-000050040000}"/>
    <cellStyle name="Millares 2 5 2" xfId="1573" xr:uid="{00000000-0005-0000-0000-000051040000}"/>
    <cellStyle name="Millares 2 6" xfId="1473" xr:uid="{00000000-0005-0000-0000-000052040000}"/>
    <cellStyle name="Millares 2 7" xfId="1571" xr:uid="{00000000-0005-0000-0000-000053040000}"/>
    <cellStyle name="Millares 2_4,8" xfId="1006" xr:uid="{00000000-0005-0000-0000-000054040000}"/>
    <cellStyle name="Millares 3" xfId="1007" xr:uid="{00000000-0005-0000-0000-000055040000}"/>
    <cellStyle name="Millares 3 2" xfId="1008" xr:uid="{00000000-0005-0000-0000-000056040000}"/>
    <cellStyle name="Millares 3 3" xfId="1475" xr:uid="{00000000-0005-0000-0000-000057040000}"/>
    <cellStyle name="Millares 3_4,8" xfId="1009" xr:uid="{00000000-0005-0000-0000-000058040000}"/>
    <cellStyle name="Millares 4" xfId="1010" xr:uid="{00000000-0005-0000-0000-000059040000}"/>
    <cellStyle name="Millares 4 2" xfId="1011" xr:uid="{00000000-0005-0000-0000-00005A040000}"/>
    <cellStyle name="Millares 4 3" xfId="1476" xr:uid="{00000000-0005-0000-0000-00005B040000}"/>
    <cellStyle name="Millares 4_4,8" xfId="1012" xr:uid="{00000000-0005-0000-0000-00005C040000}"/>
    <cellStyle name="Millares 5" xfId="1013" xr:uid="{00000000-0005-0000-0000-00005D040000}"/>
    <cellStyle name="Millares 5 2" xfId="1477" xr:uid="{00000000-0005-0000-0000-00005E040000}"/>
    <cellStyle name="Millares 6" xfId="1014" xr:uid="{00000000-0005-0000-0000-00005F040000}"/>
    <cellStyle name="Millares 7" xfId="1478" xr:uid="{00000000-0005-0000-0000-000060040000}"/>
    <cellStyle name="Millares 8" xfId="1407" xr:uid="{00000000-0005-0000-0000-000061040000}"/>
    <cellStyle name="Millares 9" xfId="1479" xr:uid="{00000000-0005-0000-0000-000062040000}"/>
    <cellStyle name="Moneda" xfId="3" builtinId="4"/>
    <cellStyle name="Moneda [0] 2" xfId="1480" xr:uid="{00000000-0005-0000-0000-000064040000}"/>
    <cellStyle name="Moneda 2" xfId="1015" xr:uid="{00000000-0005-0000-0000-000065040000}"/>
    <cellStyle name="Moneda 2 2" xfId="1016" xr:uid="{00000000-0005-0000-0000-000066040000}"/>
    <cellStyle name="Moneda 2 3" xfId="1481" xr:uid="{00000000-0005-0000-0000-000067040000}"/>
    <cellStyle name="Moneda 2_4,8" xfId="1017" xr:uid="{00000000-0005-0000-0000-000068040000}"/>
    <cellStyle name="Moneda 3" xfId="1018" xr:uid="{00000000-0005-0000-0000-000069040000}"/>
    <cellStyle name="Moneda 3 2" xfId="1019" xr:uid="{00000000-0005-0000-0000-00006A040000}"/>
    <cellStyle name="Moneda 3 2 2" xfId="1484" xr:uid="{00000000-0005-0000-0000-00006B040000}"/>
    <cellStyle name="Moneda 3 2 3" xfId="1483" xr:uid="{00000000-0005-0000-0000-00006C040000}"/>
    <cellStyle name="Moneda 3 3" xfId="1485" xr:uid="{00000000-0005-0000-0000-00006D040000}"/>
    <cellStyle name="Moneda 3 3 2" xfId="1486" xr:uid="{00000000-0005-0000-0000-00006E040000}"/>
    <cellStyle name="Moneda 3 4" xfId="1487" xr:uid="{00000000-0005-0000-0000-00006F040000}"/>
    <cellStyle name="Moneda 3 5" xfId="1482" xr:uid="{00000000-0005-0000-0000-000070040000}"/>
    <cellStyle name="Moneda 3_4,8" xfId="1020" xr:uid="{00000000-0005-0000-0000-000071040000}"/>
    <cellStyle name="Moneda 4" xfId="1021" xr:uid="{00000000-0005-0000-0000-000072040000}"/>
    <cellStyle name="Moneda 4 2" xfId="1488" xr:uid="{00000000-0005-0000-0000-000073040000}"/>
    <cellStyle name="Moneda 5" xfId="1022" xr:uid="{00000000-0005-0000-0000-000074040000}"/>
    <cellStyle name="Moneda 5 2" xfId="1489" xr:uid="{00000000-0005-0000-0000-000075040000}"/>
    <cellStyle name="Moneda 6" xfId="1490" xr:uid="{00000000-0005-0000-0000-000076040000}"/>
    <cellStyle name="Moneda 7" xfId="1524" xr:uid="{00000000-0005-0000-0000-000077040000}"/>
    <cellStyle name="Moneda 8" xfId="1525" xr:uid="{00000000-0005-0000-0000-000078040000}"/>
    <cellStyle name="Moneda 9" xfId="1574" xr:uid="{00000000-0005-0000-0000-000079040000}"/>
    <cellStyle name="Monetario0" xfId="1023" xr:uid="{00000000-0005-0000-0000-00007A040000}"/>
    <cellStyle name="Neutral" xfId="1533" builtinId="28" customBuiltin="1"/>
    <cellStyle name="Neutral 10" xfId="1024" xr:uid="{00000000-0005-0000-0000-00007C040000}"/>
    <cellStyle name="Neutral 11" xfId="1025" xr:uid="{00000000-0005-0000-0000-00007D040000}"/>
    <cellStyle name="Neutral 12" xfId="1026" xr:uid="{00000000-0005-0000-0000-00007E040000}"/>
    <cellStyle name="Neutral 13" xfId="1027" xr:uid="{00000000-0005-0000-0000-00007F040000}"/>
    <cellStyle name="Neutral 14" xfId="1028" xr:uid="{00000000-0005-0000-0000-000080040000}"/>
    <cellStyle name="Neutral 15" xfId="1029" xr:uid="{00000000-0005-0000-0000-000081040000}"/>
    <cellStyle name="Neutral 16" xfId="1030" xr:uid="{00000000-0005-0000-0000-000082040000}"/>
    <cellStyle name="Neutral 17" xfId="1031" xr:uid="{00000000-0005-0000-0000-000083040000}"/>
    <cellStyle name="Neutral 18" xfId="1032" xr:uid="{00000000-0005-0000-0000-000084040000}"/>
    <cellStyle name="Neutral 19" xfId="1033" xr:uid="{00000000-0005-0000-0000-000085040000}"/>
    <cellStyle name="Neutral 2" xfId="1034" xr:uid="{00000000-0005-0000-0000-000086040000}"/>
    <cellStyle name="Neutral 20" xfId="1035" xr:uid="{00000000-0005-0000-0000-000087040000}"/>
    <cellStyle name="Neutral 21" xfId="1036" xr:uid="{00000000-0005-0000-0000-000088040000}"/>
    <cellStyle name="Neutral 22" xfId="1037" xr:uid="{00000000-0005-0000-0000-000089040000}"/>
    <cellStyle name="Neutral 23" xfId="1038" xr:uid="{00000000-0005-0000-0000-00008A040000}"/>
    <cellStyle name="Neutral 24" xfId="1039" xr:uid="{00000000-0005-0000-0000-00008B040000}"/>
    <cellStyle name="Neutral 25" xfId="1040" xr:uid="{00000000-0005-0000-0000-00008C040000}"/>
    <cellStyle name="Neutral 26" xfId="1041" xr:uid="{00000000-0005-0000-0000-00008D040000}"/>
    <cellStyle name="Neutral 27" xfId="1042" xr:uid="{00000000-0005-0000-0000-00008E040000}"/>
    <cellStyle name="Neutral 28" xfId="1043" xr:uid="{00000000-0005-0000-0000-00008F040000}"/>
    <cellStyle name="Neutral 29" xfId="1044" xr:uid="{00000000-0005-0000-0000-000090040000}"/>
    <cellStyle name="Neutral 3" xfId="1045" xr:uid="{00000000-0005-0000-0000-000091040000}"/>
    <cellStyle name="Neutral 30" xfId="1046" xr:uid="{00000000-0005-0000-0000-000092040000}"/>
    <cellStyle name="Neutral 31" xfId="1047" xr:uid="{00000000-0005-0000-0000-000093040000}"/>
    <cellStyle name="Neutral 32" xfId="1048" xr:uid="{00000000-0005-0000-0000-000094040000}"/>
    <cellStyle name="Neutral 4" xfId="1049" xr:uid="{00000000-0005-0000-0000-000095040000}"/>
    <cellStyle name="Neutral 5" xfId="1050" xr:uid="{00000000-0005-0000-0000-000096040000}"/>
    <cellStyle name="Neutral 6" xfId="1051" xr:uid="{00000000-0005-0000-0000-000097040000}"/>
    <cellStyle name="Neutral 7" xfId="1052" xr:uid="{00000000-0005-0000-0000-000098040000}"/>
    <cellStyle name="Neutral 8" xfId="1053" xr:uid="{00000000-0005-0000-0000-000099040000}"/>
    <cellStyle name="Neutral 9" xfId="1054" xr:uid="{00000000-0005-0000-0000-00009A040000}"/>
    <cellStyle name="Normal" xfId="0" builtinId="0"/>
    <cellStyle name="Normal 10" xfId="1055" xr:uid="{00000000-0005-0000-0000-00009C040000}"/>
    <cellStyle name="Normal 12" xfId="1056" xr:uid="{00000000-0005-0000-0000-00009D040000}"/>
    <cellStyle name="Normal 12 2" xfId="1406" xr:uid="{00000000-0005-0000-0000-00009E040000}"/>
    <cellStyle name="Normal 2" xfId="4" xr:uid="{00000000-0005-0000-0000-00009F040000}"/>
    <cellStyle name="Normal 2 10" xfId="1057" xr:uid="{00000000-0005-0000-0000-0000A0040000}"/>
    <cellStyle name="Normal 2 10 2" xfId="1058" xr:uid="{00000000-0005-0000-0000-0000A1040000}"/>
    <cellStyle name="Normal 2 10 3" xfId="1059" xr:uid="{00000000-0005-0000-0000-0000A2040000}"/>
    <cellStyle name="Normal 2 10 4" xfId="1060" xr:uid="{00000000-0005-0000-0000-0000A3040000}"/>
    <cellStyle name="Normal 2 10 5" xfId="1061" xr:uid="{00000000-0005-0000-0000-0000A4040000}"/>
    <cellStyle name="Normal 2 10 6" xfId="1062" xr:uid="{00000000-0005-0000-0000-0000A5040000}"/>
    <cellStyle name="Normal 2 10 7" xfId="1063" xr:uid="{00000000-0005-0000-0000-0000A6040000}"/>
    <cellStyle name="Normal 2 10 8" xfId="1064" xr:uid="{00000000-0005-0000-0000-0000A7040000}"/>
    <cellStyle name="Normal 2 107" xfId="1065" xr:uid="{00000000-0005-0000-0000-0000A8040000}"/>
    <cellStyle name="Normal 2 11" xfId="1066" xr:uid="{00000000-0005-0000-0000-0000A9040000}"/>
    <cellStyle name="Normal 2 12" xfId="1067" xr:uid="{00000000-0005-0000-0000-0000AA040000}"/>
    <cellStyle name="Normal 2 13" xfId="1068" xr:uid="{00000000-0005-0000-0000-0000AB040000}"/>
    <cellStyle name="Normal 2 14" xfId="1069" xr:uid="{00000000-0005-0000-0000-0000AC040000}"/>
    <cellStyle name="Normal 2 15" xfId="1070" xr:uid="{00000000-0005-0000-0000-0000AD040000}"/>
    <cellStyle name="Normal 2 16" xfId="1071" xr:uid="{00000000-0005-0000-0000-0000AE040000}"/>
    <cellStyle name="Normal 2 17" xfId="1072" xr:uid="{00000000-0005-0000-0000-0000AF040000}"/>
    <cellStyle name="Normal 2 18" xfId="1073" xr:uid="{00000000-0005-0000-0000-0000B0040000}"/>
    <cellStyle name="Normal 2 19" xfId="1074" xr:uid="{00000000-0005-0000-0000-0000B1040000}"/>
    <cellStyle name="Normal 2 2" xfId="1075" xr:uid="{00000000-0005-0000-0000-0000B2040000}"/>
    <cellStyle name="Normal 2 2 2" xfId="1076" xr:uid="{00000000-0005-0000-0000-0000B3040000}"/>
    <cellStyle name="Normal 2 2 2 2" xfId="1491" xr:uid="{00000000-0005-0000-0000-0000B4040000}"/>
    <cellStyle name="Normal 2 2 3" xfId="1492" xr:uid="{00000000-0005-0000-0000-0000B5040000}"/>
    <cellStyle name="Normal 2 2 4" xfId="1493" xr:uid="{00000000-0005-0000-0000-0000B6040000}"/>
    <cellStyle name="Normal 2 2_Copia de PRESUPUESTO POR CAPITULOS MARZO-25-11-ULTIMO" xfId="1494" xr:uid="{00000000-0005-0000-0000-0000B7040000}"/>
    <cellStyle name="Normal 2 20" xfId="1077" xr:uid="{00000000-0005-0000-0000-0000B8040000}"/>
    <cellStyle name="Normal 2 21" xfId="1078" xr:uid="{00000000-0005-0000-0000-0000B9040000}"/>
    <cellStyle name="Normal 2 22" xfId="1079" xr:uid="{00000000-0005-0000-0000-0000BA040000}"/>
    <cellStyle name="Normal 2 23" xfId="1080" xr:uid="{00000000-0005-0000-0000-0000BB040000}"/>
    <cellStyle name="Normal 2 24" xfId="1081" xr:uid="{00000000-0005-0000-0000-0000BC040000}"/>
    <cellStyle name="Normal 2 25" xfId="1082" xr:uid="{00000000-0005-0000-0000-0000BD040000}"/>
    <cellStyle name="Normal 2 26" xfId="1083" xr:uid="{00000000-0005-0000-0000-0000BE040000}"/>
    <cellStyle name="Normal 2 27" xfId="1084" xr:uid="{00000000-0005-0000-0000-0000BF040000}"/>
    <cellStyle name="Normal 2 28" xfId="1085" xr:uid="{00000000-0005-0000-0000-0000C0040000}"/>
    <cellStyle name="Normal 2 29" xfId="1086" xr:uid="{00000000-0005-0000-0000-0000C1040000}"/>
    <cellStyle name="Normal 2 3" xfId="1087" xr:uid="{00000000-0005-0000-0000-0000C2040000}"/>
    <cellStyle name="Normal 2 3 2" xfId="1495" xr:uid="{00000000-0005-0000-0000-0000C3040000}"/>
    <cellStyle name="Normal 2 30" xfId="1088" xr:uid="{00000000-0005-0000-0000-0000C4040000}"/>
    <cellStyle name="Normal 2 31" xfId="1089" xr:uid="{00000000-0005-0000-0000-0000C5040000}"/>
    <cellStyle name="Normal 2 32" xfId="1090" xr:uid="{00000000-0005-0000-0000-0000C6040000}"/>
    <cellStyle name="Normal 2 33" xfId="1091" xr:uid="{00000000-0005-0000-0000-0000C7040000}"/>
    <cellStyle name="Normal 2 34" xfId="1092" xr:uid="{00000000-0005-0000-0000-0000C8040000}"/>
    <cellStyle name="Normal 2 35" xfId="1093" xr:uid="{00000000-0005-0000-0000-0000C9040000}"/>
    <cellStyle name="Normal 2 36" xfId="1094" xr:uid="{00000000-0005-0000-0000-0000CA040000}"/>
    <cellStyle name="Normal 2 37" xfId="1095" xr:uid="{00000000-0005-0000-0000-0000CB040000}"/>
    <cellStyle name="Normal 2 38" xfId="1096" xr:uid="{00000000-0005-0000-0000-0000CC040000}"/>
    <cellStyle name="Normal 2 39" xfId="1097" xr:uid="{00000000-0005-0000-0000-0000CD040000}"/>
    <cellStyle name="Normal 2 4" xfId="1098" xr:uid="{00000000-0005-0000-0000-0000CE040000}"/>
    <cellStyle name="Normal 2 4 2" xfId="1496" xr:uid="{00000000-0005-0000-0000-0000CF040000}"/>
    <cellStyle name="Normal 2 40" xfId="1099" xr:uid="{00000000-0005-0000-0000-0000D0040000}"/>
    <cellStyle name="Normal 2 5" xfId="1100" xr:uid="{00000000-0005-0000-0000-0000D1040000}"/>
    <cellStyle name="Normal 2 5 2" xfId="1497" xr:uid="{00000000-0005-0000-0000-0000D2040000}"/>
    <cellStyle name="Normal 2 6" xfId="1101" xr:uid="{00000000-0005-0000-0000-0000D3040000}"/>
    <cellStyle name="Normal 2 7" xfId="1102" xr:uid="{00000000-0005-0000-0000-0000D4040000}"/>
    <cellStyle name="Normal 2 8" xfId="1103" xr:uid="{00000000-0005-0000-0000-0000D5040000}"/>
    <cellStyle name="Normal 2 9" xfId="1104" xr:uid="{00000000-0005-0000-0000-0000D6040000}"/>
    <cellStyle name="Normal 2_Copia de Cuadro APU General Seguridad Electronica Festo 01-12-2008" xfId="1498" xr:uid="{00000000-0005-0000-0000-0000D7040000}"/>
    <cellStyle name="Normal 3" xfId="2" xr:uid="{00000000-0005-0000-0000-0000D8040000}"/>
    <cellStyle name="Normal 3 2" xfId="1105" xr:uid="{00000000-0005-0000-0000-0000D9040000}"/>
    <cellStyle name="Normal 3 2 2" xfId="1500" xr:uid="{00000000-0005-0000-0000-0000DA040000}"/>
    <cellStyle name="Normal 3 3" xfId="1501" xr:uid="{00000000-0005-0000-0000-0000DB040000}"/>
    <cellStyle name="Normal 3 4" xfId="1502" xr:uid="{00000000-0005-0000-0000-0000DC040000}"/>
    <cellStyle name="Normal 3 5" xfId="1499" xr:uid="{00000000-0005-0000-0000-0000DD040000}"/>
    <cellStyle name="Normal 3 6" xfId="1576" xr:uid="{00000000-0005-0000-0000-0000DE040000}"/>
    <cellStyle name="Normal 3_Copia de Cuadro APU General Seguridad Electronica Festo 01-12-2008" xfId="1503" xr:uid="{00000000-0005-0000-0000-0000DF040000}"/>
    <cellStyle name="Normal 30" xfId="1106" xr:uid="{00000000-0005-0000-0000-0000E0040000}"/>
    <cellStyle name="Normal 31" xfId="1107" xr:uid="{00000000-0005-0000-0000-0000E1040000}"/>
    <cellStyle name="Normal 32" xfId="1108" xr:uid="{00000000-0005-0000-0000-0000E2040000}"/>
    <cellStyle name="Normal 4" xfId="1109" xr:uid="{00000000-0005-0000-0000-0000E3040000}"/>
    <cellStyle name="Normal 4 10" xfId="1575" xr:uid="{00000000-0005-0000-0000-0000E4040000}"/>
    <cellStyle name="Normal 4 2" xfId="1110" xr:uid="{00000000-0005-0000-0000-0000E5040000}"/>
    <cellStyle name="Normal 4 2 2" xfId="1506" xr:uid="{00000000-0005-0000-0000-0000E6040000}"/>
    <cellStyle name="Normal 4 2 3" xfId="1505" xr:uid="{00000000-0005-0000-0000-0000E7040000}"/>
    <cellStyle name="Normal 4 2_ESTADISTICA" xfId="1507" xr:uid="{00000000-0005-0000-0000-0000E8040000}"/>
    <cellStyle name="Normal 4 3" xfId="1508" xr:uid="{00000000-0005-0000-0000-0000E9040000}"/>
    <cellStyle name="Normal 4 3 2" xfId="1509" xr:uid="{00000000-0005-0000-0000-0000EA040000}"/>
    <cellStyle name="Normal 4 3_ESTADISTICA" xfId="1510" xr:uid="{00000000-0005-0000-0000-0000EB040000}"/>
    <cellStyle name="Normal 4 4" xfId="1511" xr:uid="{00000000-0005-0000-0000-0000EC040000}"/>
    <cellStyle name="Normal 4 5" xfId="1504" xr:uid="{00000000-0005-0000-0000-0000ED040000}"/>
    <cellStyle name="Normal 4 6" xfId="1523" xr:uid="{00000000-0005-0000-0000-0000EE040000}"/>
    <cellStyle name="Normal 4 7" xfId="1435" xr:uid="{00000000-0005-0000-0000-0000EF040000}"/>
    <cellStyle name="Normal 4 8" xfId="1577" xr:uid="{00000000-0005-0000-0000-0000F0040000}"/>
    <cellStyle name="Normal 4 9" xfId="1579" xr:uid="{00000000-0005-0000-0000-0000F1040000}"/>
    <cellStyle name="Normal 4_CICLOPUENTE AV-ESMERALDA-OCT-4-2011" xfId="1512" xr:uid="{00000000-0005-0000-0000-0000F2040000}"/>
    <cellStyle name="Normal 5" xfId="1111" xr:uid="{00000000-0005-0000-0000-0000F3040000}"/>
    <cellStyle name="Normal 5 2" xfId="1112" xr:uid="{00000000-0005-0000-0000-0000F4040000}"/>
    <cellStyle name="Normal 5 2 2" xfId="1514" xr:uid="{00000000-0005-0000-0000-0000F5040000}"/>
    <cellStyle name="Normal 5 3" xfId="1513" xr:uid="{00000000-0005-0000-0000-0000F6040000}"/>
    <cellStyle name="Normal 5 4" xfId="1578" xr:uid="{00000000-0005-0000-0000-0000F7040000}"/>
    <cellStyle name="Normal 6" xfId="1113" xr:uid="{00000000-0005-0000-0000-0000F8040000}"/>
    <cellStyle name="Normal 6 2" xfId="1515" xr:uid="{00000000-0005-0000-0000-0000F9040000}"/>
    <cellStyle name="Normal 7" xfId="1516" xr:uid="{00000000-0005-0000-0000-0000FA040000}"/>
    <cellStyle name="Normal 8" xfId="1114" xr:uid="{00000000-0005-0000-0000-0000FB040000}"/>
    <cellStyle name="Normal 8 2" xfId="1522" xr:uid="{00000000-0005-0000-0000-0000FC040000}"/>
    <cellStyle name="Notas" xfId="1540" builtinId="10" customBuiltin="1"/>
    <cellStyle name="Notas 10" xfId="1115" xr:uid="{00000000-0005-0000-0000-0000FE040000}"/>
    <cellStyle name="Notas 11" xfId="1116" xr:uid="{00000000-0005-0000-0000-0000FF040000}"/>
    <cellStyle name="Notas 12" xfId="1117" xr:uid="{00000000-0005-0000-0000-000000050000}"/>
    <cellStyle name="Notas 13" xfId="1118" xr:uid="{00000000-0005-0000-0000-000001050000}"/>
    <cellStyle name="Notas 14" xfId="1119" xr:uid="{00000000-0005-0000-0000-000002050000}"/>
    <cellStyle name="Notas 15" xfId="1120" xr:uid="{00000000-0005-0000-0000-000003050000}"/>
    <cellStyle name="Notas 16" xfId="1121" xr:uid="{00000000-0005-0000-0000-000004050000}"/>
    <cellStyle name="Notas 17" xfId="1122" xr:uid="{00000000-0005-0000-0000-000005050000}"/>
    <cellStyle name="Notas 18" xfId="1123" xr:uid="{00000000-0005-0000-0000-000006050000}"/>
    <cellStyle name="Notas 19" xfId="1124" xr:uid="{00000000-0005-0000-0000-000007050000}"/>
    <cellStyle name="Notas 2" xfId="1125" xr:uid="{00000000-0005-0000-0000-000008050000}"/>
    <cellStyle name="Notas 20" xfId="1126" xr:uid="{00000000-0005-0000-0000-000009050000}"/>
    <cellStyle name="Notas 21" xfId="1127" xr:uid="{00000000-0005-0000-0000-00000A050000}"/>
    <cellStyle name="Notas 22" xfId="1128" xr:uid="{00000000-0005-0000-0000-00000B050000}"/>
    <cellStyle name="Notas 23" xfId="1129" xr:uid="{00000000-0005-0000-0000-00000C050000}"/>
    <cellStyle name="Notas 24" xfId="1130" xr:uid="{00000000-0005-0000-0000-00000D050000}"/>
    <cellStyle name="Notas 25" xfId="1131" xr:uid="{00000000-0005-0000-0000-00000E050000}"/>
    <cellStyle name="Notas 26" xfId="1132" xr:uid="{00000000-0005-0000-0000-00000F050000}"/>
    <cellStyle name="Notas 27" xfId="1133" xr:uid="{00000000-0005-0000-0000-000010050000}"/>
    <cellStyle name="Notas 28" xfId="1134" xr:uid="{00000000-0005-0000-0000-000011050000}"/>
    <cellStyle name="Notas 29" xfId="1135" xr:uid="{00000000-0005-0000-0000-000012050000}"/>
    <cellStyle name="Notas 3" xfId="1136" xr:uid="{00000000-0005-0000-0000-000013050000}"/>
    <cellStyle name="Notas 30" xfId="1137" xr:uid="{00000000-0005-0000-0000-000014050000}"/>
    <cellStyle name="Notas 31" xfId="1138" xr:uid="{00000000-0005-0000-0000-000015050000}"/>
    <cellStyle name="Notas 32" xfId="1139" xr:uid="{00000000-0005-0000-0000-000016050000}"/>
    <cellStyle name="Notas 4" xfId="1140" xr:uid="{00000000-0005-0000-0000-000017050000}"/>
    <cellStyle name="Notas 5" xfId="1141" xr:uid="{00000000-0005-0000-0000-000018050000}"/>
    <cellStyle name="Notas 6" xfId="1142" xr:uid="{00000000-0005-0000-0000-000019050000}"/>
    <cellStyle name="Notas 7" xfId="1143" xr:uid="{00000000-0005-0000-0000-00001A050000}"/>
    <cellStyle name="Notas 8" xfId="1144" xr:uid="{00000000-0005-0000-0000-00001B050000}"/>
    <cellStyle name="Notas 9" xfId="1145" xr:uid="{00000000-0005-0000-0000-00001C050000}"/>
    <cellStyle name="Note" xfId="1146" xr:uid="{00000000-0005-0000-0000-00001D050000}"/>
    <cellStyle name="Output" xfId="1147" xr:uid="{00000000-0005-0000-0000-00001E050000}"/>
    <cellStyle name="Porcentaje" xfId="1403" builtinId="5"/>
    <cellStyle name="Porcentaje 2" xfId="1148" xr:uid="{00000000-0005-0000-0000-000020050000}"/>
    <cellStyle name="Porcentaje 3" xfId="1521" xr:uid="{00000000-0005-0000-0000-000021050000}"/>
    <cellStyle name="Porcentual 2" xfId="1149" xr:uid="{00000000-0005-0000-0000-000022050000}"/>
    <cellStyle name="Porcentual 2 2" xfId="1517" xr:uid="{00000000-0005-0000-0000-000023050000}"/>
    <cellStyle name="Porcentual 2 3" xfId="1518" xr:uid="{00000000-0005-0000-0000-000024050000}"/>
    <cellStyle name="Porcentual 3" xfId="1150" xr:uid="{00000000-0005-0000-0000-000025050000}"/>
    <cellStyle name="Porcentual 3 2" xfId="1408" xr:uid="{00000000-0005-0000-0000-000026050000}"/>
    <cellStyle name="Porcentual 4" xfId="1151" xr:uid="{00000000-0005-0000-0000-000027050000}"/>
    <cellStyle name="Porcentual 5" xfId="1152" xr:uid="{00000000-0005-0000-0000-000028050000}"/>
    <cellStyle name="Salida" xfId="1535" builtinId="21" customBuiltin="1"/>
    <cellStyle name="Salida 10" xfId="1153" xr:uid="{00000000-0005-0000-0000-00002A050000}"/>
    <cellStyle name="Salida 11" xfId="1154" xr:uid="{00000000-0005-0000-0000-00002B050000}"/>
    <cellStyle name="Salida 12" xfId="1155" xr:uid="{00000000-0005-0000-0000-00002C050000}"/>
    <cellStyle name="Salida 13" xfId="1156" xr:uid="{00000000-0005-0000-0000-00002D050000}"/>
    <cellStyle name="Salida 14" xfId="1157" xr:uid="{00000000-0005-0000-0000-00002E050000}"/>
    <cellStyle name="Salida 15" xfId="1158" xr:uid="{00000000-0005-0000-0000-00002F050000}"/>
    <cellStyle name="Salida 16" xfId="1159" xr:uid="{00000000-0005-0000-0000-000030050000}"/>
    <cellStyle name="Salida 17" xfId="1160" xr:uid="{00000000-0005-0000-0000-000031050000}"/>
    <cellStyle name="Salida 18" xfId="1161" xr:uid="{00000000-0005-0000-0000-000032050000}"/>
    <cellStyle name="Salida 19" xfId="1162" xr:uid="{00000000-0005-0000-0000-000033050000}"/>
    <cellStyle name="Salida 2" xfId="1163" xr:uid="{00000000-0005-0000-0000-000034050000}"/>
    <cellStyle name="Salida 20" xfId="1164" xr:uid="{00000000-0005-0000-0000-000035050000}"/>
    <cellStyle name="Salida 21" xfId="1165" xr:uid="{00000000-0005-0000-0000-000036050000}"/>
    <cellStyle name="Salida 22" xfId="1166" xr:uid="{00000000-0005-0000-0000-000037050000}"/>
    <cellStyle name="Salida 23" xfId="1167" xr:uid="{00000000-0005-0000-0000-000038050000}"/>
    <cellStyle name="Salida 24" xfId="1168" xr:uid="{00000000-0005-0000-0000-000039050000}"/>
    <cellStyle name="Salida 25" xfId="1169" xr:uid="{00000000-0005-0000-0000-00003A050000}"/>
    <cellStyle name="Salida 26" xfId="1170" xr:uid="{00000000-0005-0000-0000-00003B050000}"/>
    <cellStyle name="Salida 27" xfId="1171" xr:uid="{00000000-0005-0000-0000-00003C050000}"/>
    <cellStyle name="Salida 28" xfId="1172" xr:uid="{00000000-0005-0000-0000-00003D050000}"/>
    <cellStyle name="Salida 29" xfId="1173" xr:uid="{00000000-0005-0000-0000-00003E050000}"/>
    <cellStyle name="Salida 3" xfId="1174" xr:uid="{00000000-0005-0000-0000-00003F050000}"/>
    <cellStyle name="Salida 30" xfId="1175" xr:uid="{00000000-0005-0000-0000-000040050000}"/>
    <cellStyle name="Salida 31" xfId="1176" xr:uid="{00000000-0005-0000-0000-000041050000}"/>
    <cellStyle name="Salida 32" xfId="1177" xr:uid="{00000000-0005-0000-0000-000042050000}"/>
    <cellStyle name="Salida 4" xfId="1178" xr:uid="{00000000-0005-0000-0000-000043050000}"/>
    <cellStyle name="Salida 5" xfId="1179" xr:uid="{00000000-0005-0000-0000-000044050000}"/>
    <cellStyle name="Salida 6" xfId="1180" xr:uid="{00000000-0005-0000-0000-000045050000}"/>
    <cellStyle name="Salida 7" xfId="1181" xr:uid="{00000000-0005-0000-0000-000046050000}"/>
    <cellStyle name="Salida 8" xfId="1182" xr:uid="{00000000-0005-0000-0000-000047050000}"/>
    <cellStyle name="Salida 9" xfId="1183" xr:uid="{00000000-0005-0000-0000-000048050000}"/>
    <cellStyle name="Texto de advertencia" xfId="1539" builtinId="11" customBuiltin="1"/>
    <cellStyle name="Texto de advertencia 10" xfId="1184" xr:uid="{00000000-0005-0000-0000-00004A050000}"/>
    <cellStyle name="Texto de advertencia 11" xfId="1185" xr:uid="{00000000-0005-0000-0000-00004B050000}"/>
    <cellStyle name="Texto de advertencia 12" xfId="1186" xr:uid="{00000000-0005-0000-0000-00004C050000}"/>
    <cellStyle name="Texto de advertencia 13" xfId="1187" xr:uid="{00000000-0005-0000-0000-00004D050000}"/>
    <cellStyle name="Texto de advertencia 14" xfId="1188" xr:uid="{00000000-0005-0000-0000-00004E050000}"/>
    <cellStyle name="Texto de advertencia 15" xfId="1189" xr:uid="{00000000-0005-0000-0000-00004F050000}"/>
    <cellStyle name="Texto de advertencia 16" xfId="1190" xr:uid="{00000000-0005-0000-0000-000050050000}"/>
    <cellStyle name="Texto de advertencia 17" xfId="1191" xr:uid="{00000000-0005-0000-0000-000051050000}"/>
    <cellStyle name="Texto de advertencia 18" xfId="1192" xr:uid="{00000000-0005-0000-0000-000052050000}"/>
    <cellStyle name="Texto de advertencia 19" xfId="1193" xr:uid="{00000000-0005-0000-0000-000053050000}"/>
    <cellStyle name="Texto de advertencia 2" xfId="1194" xr:uid="{00000000-0005-0000-0000-000054050000}"/>
    <cellStyle name="Texto de advertencia 20" xfId="1195" xr:uid="{00000000-0005-0000-0000-000055050000}"/>
    <cellStyle name="Texto de advertencia 21" xfId="1196" xr:uid="{00000000-0005-0000-0000-000056050000}"/>
    <cellStyle name="Texto de advertencia 22" xfId="1197" xr:uid="{00000000-0005-0000-0000-000057050000}"/>
    <cellStyle name="Texto de advertencia 23" xfId="1198" xr:uid="{00000000-0005-0000-0000-000058050000}"/>
    <cellStyle name="Texto de advertencia 24" xfId="1199" xr:uid="{00000000-0005-0000-0000-000059050000}"/>
    <cellStyle name="Texto de advertencia 25" xfId="1200" xr:uid="{00000000-0005-0000-0000-00005A050000}"/>
    <cellStyle name="Texto de advertencia 26" xfId="1201" xr:uid="{00000000-0005-0000-0000-00005B050000}"/>
    <cellStyle name="Texto de advertencia 27" xfId="1202" xr:uid="{00000000-0005-0000-0000-00005C050000}"/>
    <cellStyle name="Texto de advertencia 28" xfId="1203" xr:uid="{00000000-0005-0000-0000-00005D050000}"/>
    <cellStyle name="Texto de advertencia 29" xfId="1204" xr:uid="{00000000-0005-0000-0000-00005E050000}"/>
    <cellStyle name="Texto de advertencia 3" xfId="1205" xr:uid="{00000000-0005-0000-0000-00005F050000}"/>
    <cellStyle name="Texto de advertencia 30" xfId="1206" xr:uid="{00000000-0005-0000-0000-000060050000}"/>
    <cellStyle name="Texto de advertencia 31" xfId="1207" xr:uid="{00000000-0005-0000-0000-000061050000}"/>
    <cellStyle name="Texto de advertencia 32" xfId="1208" xr:uid="{00000000-0005-0000-0000-000062050000}"/>
    <cellStyle name="Texto de advertencia 4" xfId="1209" xr:uid="{00000000-0005-0000-0000-000063050000}"/>
    <cellStyle name="Texto de advertencia 5" xfId="1210" xr:uid="{00000000-0005-0000-0000-000064050000}"/>
    <cellStyle name="Texto de advertencia 6" xfId="1211" xr:uid="{00000000-0005-0000-0000-000065050000}"/>
    <cellStyle name="Texto de advertencia 7" xfId="1212" xr:uid="{00000000-0005-0000-0000-000066050000}"/>
    <cellStyle name="Texto de advertencia 8" xfId="1213" xr:uid="{00000000-0005-0000-0000-000067050000}"/>
    <cellStyle name="Texto de advertencia 9" xfId="1214" xr:uid="{00000000-0005-0000-0000-000068050000}"/>
    <cellStyle name="Texto explicativo" xfId="1541" builtinId="53" customBuiltin="1"/>
    <cellStyle name="Texto explicativo 10" xfId="1215" xr:uid="{00000000-0005-0000-0000-00006A050000}"/>
    <cellStyle name="Texto explicativo 11" xfId="1216" xr:uid="{00000000-0005-0000-0000-00006B050000}"/>
    <cellStyle name="Texto explicativo 12" xfId="1217" xr:uid="{00000000-0005-0000-0000-00006C050000}"/>
    <cellStyle name="Texto explicativo 13" xfId="1218" xr:uid="{00000000-0005-0000-0000-00006D050000}"/>
    <cellStyle name="Texto explicativo 14" xfId="1219" xr:uid="{00000000-0005-0000-0000-00006E050000}"/>
    <cellStyle name="Texto explicativo 15" xfId="1220" xr:uid="{00000000-0005-0000-0000-00006F050000}"/>
    <cellStyle name="Texto explicativo 16" xfId="1221" xr:uid="{00000000-0005-0000-0000-000070050000}"/>
    <cellStyle name="Texto explicativo 17" xfId="1222" xr:uid="{00000000-0005-0000-0000-000071050000}"/>
    <cellStyle name="Texto explicativo 18" xfId="1223" xr:uid="{00000000-0005-0000-0000-000072050000}"/>
    <cellStyle name="Texto explicativo 19" xfId="1224" xr:uid="{00000000-0005-0000-0000-000073050000}"/>
    <cellStyle name="Texto explicativo 2" xfId="1225" xr:uid="{00000000-0005-0000-0000-000074050000}"/>
    <cellStyle name="Texto explicativo 20" xfId="1226" xr:uid="{00000000-0005-0000-0000-000075050000}"/>
    <cellStyle name="Texto explicativo 21" xfId="1227" xr:uid="{00000000-0005-0000-0000-000076050000}"/>
    <cellStyle name="Texto explicativo 22" xfId="1228" xr:uid="{00000000-0005-0000-0000-000077050000}"/>
    <cellStyle name="Texto explicativo 23" xfId="1229" xr:uid="{00000000-0005-0000-0000-000078050000}"/>
    <cellStyle name="Texto explicativo 24" xfId="1230" xr:uid="{00000000-0005-0000-0000-000079050000}"/>
    <cellStyle name="Texto explicativo 25" xfId="1231" xr:uid="{00000000-0005-0000-0000-00007A050000}"/>
    <cellStyle name="Texto explicativo 26" xfId="1232" xr:uid="{00000000-0005-0000-0000-00007B050000}"/>
    <cellStyle name="Texto explicativo 27" xfId="1233" xr:uid="{00000000-0005-0000-0000-00007C050000}"/>
    <cellStyle name="Texto explicativo 28" xfId="1234" xr:uid="{00000000-0005-0000-0000-00007D050000}"/>
    <cellStyle name="Texto explicativo 29" xfId="1235" xr:uid="{00000000-0005-0000-0000-00007E050000}"/>
    <cellStyle name="Texto explicativo 3" xfId="1236" xr:uid="{00000000-0005-0000-0000-00007F050000}"/>
    <cellStyle name="Texto explicativo 30" xfId="1237" xr:uid="{00000000-0005-0000-0000-000080050000}"/>
    <cellStyle name="Texto explicativo 31" xfId="1238" xr:uid="{00000000-0005-0000-0000-000081050000}"/>
    <cellStyle name="Texto explicativo 32" xfId="1239" xr:uid="{00000000-0005-0000-0000-000082050000}"/>
    <cellStyle name="Texto explicativo 4" xfId="1240" xr:uid="{00000000-0005-0000-0000-000083050000}"/>
    <cellStyle name="Texto explicativo 5" xfId="1241" xr:uid="{00000000-0005-0000-0000-000084050000}"/>
    <cellStyle name="Texto explicativo 6" xfId="1242" xr:uid="{00000000-0005-0000-0000-000085050000}"/>
    <cellStyle name="Texto explicativo 7" xfId="1243" xr:uid="{00000000-0005-0000-0000-000086050000}"/>
    <cellStyle name="Texto explicativo 8" xfId="1244" xr:uid="{00000000-0005-0000-0000-000087050000}"/>
    <cellStyle name="Texto explicativo 9" xfId="1245" xr:uid="{00000000-0005-0000-0000-000088050000}"/>
    <cellStyle name="Title" xfId="1246" xr:uid="{00000000-0005-0000-0000-000089050000}"/>
    <cellStyle name="Título" xfId="1526" builtinId="15" customBuiltin="1"/>
    <cellStyle name="Título 1 10" xfId="1247" xr:uid="{00000000-0005-0000-0000-00008B050000}"/>
    <cellStyle name="Título 1 11" xfId="1248" xr:uid="{00000000-0005-0000-0000-00008C050000}"/>
    <cellStyle name="Título 1 12" xfId="1249" xr:uid="{00000000-0005-0000-0000-00008D050000}"/>
    <cellStyle name="Título 1 13" xfId="1250" xr:uid="{00000000-0005-0000-0000-00008E050000}"/>
    <cellStyle name="Título 1 14" xfId="1251" xr:uid="{00000000-0005-0000-0000-00008F050000}"/>
    <cellStyle name="Título 1 15" xfId="1252" xr:uid="{00000000-0005-0000-0000-000090050000}"/>
    <cellStyle name="Título 1 16" xfId="1253" xr:uid="{00000000-0005-0000-0000-000091050000}"/>
    <cellStyle name="Título 1 17" xfId="1254" xr:uid="{00000000-0005-0000-0000-000092050000}"/>
    <cellStyle name="Título 1 18" xfId="1255" xr:uid="{00000000-0005-0000-0000-000093050000}"/>
    <cellStyle name="Título 1 19" xfId="1256" xr:uid="{00000000-0005-0000-0000-000094050000}"/>
    <cellStyle name="Título 1 2" xfId="1257" xr:uid="{00000000-0005-0000-0000-000095050000}"/>
    <cellStyle name="Título 1 20" xfId="1258" xr:uid="{00000000-0005-0000-0000-000096050000}"/>
    <cellStyle name="Título 1 21" xfId="1259" xr:uid="{00000000-0005-0000-0000-000097050000}"/>
    <cellStyle name="Título 1 22" xfId="1260" xr:uid="{00000000-0005-0000-0000-000098050000}"/>
    <cellStyle name="Título 1 23" xfId="1261" xr:uid="{00000000-0005-0000-0000-000099050000}"/>
    <cellStyle name="Título 1 24" xfId="1262" xr:uid="{00000000-0005-0000-0000-00009A050000}"/>
    <cellStyle name="Título 1 25" xfId="1263" xr:uid="{00000000-0005-0000-0000-00009B050000}"/>
    <cellStyle name="Título 1 26" xfId="1264" xr:uid="{00000000-0005-0000-0000-00009C050000}"/>
    <cellStyle name="Título 1 27" xfId="1265" xr:uid="{00000000-0005-0000-0000-00009D050000}"/>
    <cellStyle name="Título 1 28" xfId="1266" xr:uid="{00000000-0005-0000-0000-00009E050000}"/>
    <cellStyle name="Título 1 29" xfId="1267" xr:uid="{00000000-0005-0000-0000-00009F050000}"/>
    <cellStyle name="Título 1 3" xfId="1268" xr:uid="{00000000-0005-0000-0000-0000A0050000}"/>
    <cellStyle name="Título 1 30" xfId="1269" xr:uid="{00000000-0005-0000-0000-0000A1050000}"/>
    <cellStyle name="Título 1 31" xfId="1270" xr:uid="{00000000-0005-0000-0000-0000A2050000}"/>
    <cellStyle name="Título 1 32" xfId="1271" xr:uid="{00000000-0005-0000-0000-0000A3050000}"/>
    <cellStyle name="Título 1 4" xfId="1272" xr:uid="{00000000-0005-0000-0000-0000A4050000}"/>
    <cellStyle name="Título 1 5" xfId="1273" xr:uid="{00000000-0005-0000-0000-0000A5050000}"/>
    <cellStyle name="Título 1 6" xfId="1274" xr:uid="{00000000-0005-0000-0000-0000A6050000}"/>
    <cellStyle name="Título 1 7" xfId="1275" xr:uid="{00000000-0005-0000-0000-0000A7050000}"/>
    <cellStyle name="Título 1 8" xfId="1276" xr:uid="{00000000-0005-0000-0000-0000A8050000}"/>
    <cellStyle name="Título 1 9" xfId="1277" xr:uid="{00000000-0005-0000-0000-0000A9050000}"/>
    <cellStyle name="Título 10" xfId="1278" xr:uid="{00000000-0005-0000-0000-0000AA050000}"/>
    <cellStyle name="Título 11" xfId="1279" xr:uid="{00000000-0005-0000-0000-0000AB050000}"/>
    <cellStyle name="Título 12" xfId="1280" xr:uid="{00000000-0005-0000-0000-0000AC050000}"/>
    <cellStyle name="Título 13" xfId="1281" xr:uid="{00000000-0005-0000-0000-0000AD050000}"/>
    <cellStyle name="Título 14" xfId="1282" xr:uid="{00000000-0005-0000-0000-0000AE050000}"/>
    <cellStyle name="Título 15" xfId="1283" xr:uid="{00000000-0005-0000-0000-0000AF050000}"/>
    <cellStyle name="Título 16" xfId="1284" xr:uid="{00000000-0005-0000-0000-0000B0050000}"/>
    <cellStyle name="Título 17" xfId="1285" xr:uid="{00000000-0005-0000-0000-0000B1050000}"/>
    <cellStyle name="Título 18" xfId="1286" xr:uid="{00000000-0005-0000-0000-0000B2050000}"/>
    <cellStyle name="Título 19" xfId="1287" xr:uid="{00000000-0005-0000-0000-0000B3050000}"/>
    <cellStyle name="Título 2" xfId="1528" builtinId="17" customBuiltin="1"/>
    <cellStyle name="Título 2 10" xfId="1288" xr:uid="{00000000-0005-0000-0000-0000B5050000}"/>
    <cellStyle name="Título 2 11" xfId="1289" xr:uid="{00000000-0005-0000-0000-0000B6050000}"/>
    <cellStyle name="Título 2 12" xfId="1290" xr:uid="{00000000-0005-0000-0000-0000B7050000}"/>
    <cellStyle name="Título 2 13" xfId="1291" xr:uid="{00000000-0005-0000-0000-0000B8050000}"/>
    <cellStyle name="Título 2 14" xfId="1292" xr:uid="{00000000-0005-0000-0000-0000B9050000}"/>
    <cellStyle name="Título 2 15" xfId="1293" xr:uid="{00000000-0005-0000-0000-0000BA050000}"/>
    <cellStyle name="Título 2 16" xfId="1294" xr:uid="{00000000-0005-0000-0000-0000BB050000}"/>
    <cellStyle name="Título 2 17" xfId="1295" xr:uid="{00000000-0005-0000-0000-0000BC050000}"/>
    <cellStyle name="Título 2 18" xfId="1296" xr:uid="{00000000-0005-0000-0000-0000BD050000}"/>
    <cellStyle name="Título 2 19" xfId="1297" xr:uid="{00000000-0005-0000-0000-0000BE050000}"/>
    <cellStyle name="Título 2 2" xfId="1298" xr:uid="{00000000-0005-0000-0000-0000BF050000}"/>
    <cellStyle name="Título 2 20" xfId="1299" xr:uid="{00000000-0005-0000-0000-0000C0050000}"/>
    <cellStyle name="Título 2 21" xfId="1300" xr:uid="{00000000-0005-0000-0000-0000C1050000}"/>
    <cellStyle name="Título 2 22" xfId="1301" xr:uid="{00000000-0005-0000-0000-0000C2050000}"/>
    <cellStyle name="Título 2 23" xfId="1302" xr:uid="{00000000-0005-0000-0000-0000C3050000}"/>
    <cellStyle name="Título 2 24" xfId="1303" xr:uid="{00000000-0005-0000-0000-0000C4050000}"/>
    <cellStyle name="Título 2 25" xfId="1304" xr:uid="{00000000-0005-0000-0000-0000C5050000}"/>
    <cellStyle name="Título 2 26" xfId="1305" xr:uid="{00000000-0005-0000-0000-0000C6050000}"/>
    <cellStyle name="Título 2 27" xfId="1306" xr:uid="{00000000-0005-0000-0000-0000C7050000}"/>
    <cellStyle name="Título 2 28" xfId="1307" xr:uid="{00000000-0005-0000-0000-0000C8050000}"/>
    <cellStyle name="Título 2 29" xfId="1308" xr:uid="{00000000-0005-0000-0000-0000C9050000}"/>
    <cellStyle name="Título 2 3" xfId="1309" xr:uid="{00000000-0005-0000-0000-0000CA050000}"/>
    <cellStyle name="Título 2 30" xfId="1310" xr:uid="{00000000-0005-0000-0000-0000CB050000}"/>
    <cellStyle name="Título 2 31" xfId="1311" xr:uid="{00000000-0005-0000-0000-0000CC050000}"/>
    <cellStyle name="Título 2 32" xfId="1312" xr:uid="{00000000-0005-0000-0000-0000CD050000}"/>
    <cellStyle name="Título 2 4" xfId="1313" xr:uid="{00000000-0005-0000-0000-0000CE050000}"/>
    <cellStyle name="Título 2 5" xfId="1314" xr:uid="{00000000-0005-0000-0000-0000CF050000}"/>
    <cellStyle name="Título 2 6" xfId="1315" xr:uid="{00000000-0005-0000-0000-0000D0050000}"/>
    <cellStyle name="Título 2 7" xfId="1316" xr:uid="{00000000-0005-0000-0000-0000D1050000}"/>
    <cellStyle name="Título 2 8" xfId="1317" xr:uid="{00000000-0005-0000-0000-0000D2050000}"/>
    <cellStyle name="Título 2 9" xfId="1318" xr:uid="{00000000-0005-0000-0000-0000D3050000}"/>
    <cellStyle name="Título 20" xfId="1319" xr:uid="{00000000-0005-0000-0000-0000D4050000}"/>
    <cellStyle name="Título 21" xfId="1320" xr:uid="{00000000-0005-0000-0000-0000D5050000}"/>
    <cellStyle name="Título 22" xfId="1321" xr:uid="{00000000-0005-0000-0000-0000D6050000}"/>
    <cellStyle name="Título 23" xfId="1322" xr:uid="{00000000-0005-0000-0000-0000D7050000}"/>
    <cellStyle name="Título 24" xfId="1323" xr:uid="{00000000-0005-0000-0000-0000D8050000}"/>
    <cellStyle name="Título 25" xfId="1324" xr:uid="{00000000-0005-0000-0000-0000D9050000}"/>
    <cellStyle name="Título 26" xfId="1325" xr:uid="{00000000-0005-0000-0000-0000DA050000}"/>
    <cellStyle name="Título 27" xfId="1326" xr:uid="{00000000-0005-0000-0000-0000DB050000}"/>
    <cellStyle name="Título 28" xfId="1327" xr:uid="{00000000-0005-0000-0000-0000DC050000}"/>
    <cellStyle name="Título 29" xfId="1328" xr:uid="{00000000-0005-0000-0000-0000DD050000}"/>
    <cellStyle name="Título 3" xfId="1529" builtinId="18" customBuiltin="1"/>
    <cellStyle name="Título 3 10" xfId="1329" xr:uid="{00000000-0005-0000-0000-0000DF050000}"/>
    <cellStyle name="Título 3 11" xfId="1330" xr:uid="{00000000-0005-0000-0000-0000E0050000}"/>
    <cellStyle name="Título 3 12" xfId="1331" xr:uid="{00000000-0005-0000-0000-0000E1050000}"/>
    <cellStyle name="Título 3 13" xfId="1332" xr:uid="{00000000-0005-0000-0000-0000E2050000}"/>
    <cellStyle name="Título 3 14" xfId="1333" xr:uid="{00000000-0005-0000-0000-0000E3050000}"/>
    <cellStyle name="Título 3 15" xfId="1334" xr:uid="{00000000-0005-0000-0000-0000E4050000}"/>
    <cellStyle name="Título 3 16" xfId="1335" xr:uid="{00000000-0005-0000-0000-0000E5050000}"/>
    <cellStyle name="Título 3 17" xfId="1336" xr:uid="{00000000-0005-0000-0000-0000E6050000}"/>
    <cellStyle name="Título 3 18" xfId="1337" xr:uid="{00000000-0005-0000-0000-0000E7050000}"/>
    <cellStyle name="Título 3 19" xfId="1338" xr:uid="{00000000-0005-0000-0000-0000E8050000}"/>
    <cellStyle name="Título 3 2" xfId="1339" xr:uid="{00000000-0005-0000-0000-0000E9050000}"/>
    <cellStyle name="Título 3 20" xfId="1340" xr:uid="{00000000-0005-0000-0000-0000EA050000}"/>
    <cellStyle name="Título 3 21" xfId="1341" xr:uid="{00000000-0005-0000-0000-0000EB050000}"/>
    <cellStyle name="Título 3 22" xfId="1342" xr:uid="{00000000-0005-0000-0000-0000EC050000}"/>
    <cellStyle name="Título 3 23" xfId="1343" xr:uid="{00000000-0005-0000-0000-0000ED050000}"/>
    <cellStyle name="Título 3 24" xfId="1344" xr:uid="{00000000-0005-0000-0000-0000EE050000}"/>
    <cellStyle name="Título 3 25" xfId="1345" xr:uid="{00000000-0005-0000-0000-0000EF050000}"/>
    <cellStyle name="Título 3 26" xfId="1346" xr:uid="{00000000-0005-0000-0000-0000F0050000}"/>
    <cellStyle name="Título 3 27" xfId="1347" xr:uid="{00000000-0005-0000-0000-0000F1050000}"/>
    <cellStyle name="Título 3 28" xfId="1348" xr:uid="{00000000-0005-0000-0000-0000F2050000}"/>
    <cellStyle name="Título 3 29" xfId="1349" xr:uid="{00000000-0005-0000-0000-0000F3050000}"/>
    <cellStyle name="Título 3 3" xfId="1350" xr:uid="{00000000-0005-0000-0000-0000F4050000}"/>
    <cellStyle name="Título 3 30" xfId="1351" xr:uid="{00000000-0005-0000-0000-0000F5050000}"/>
    <cellStyle name="Título 3 31" xfId="1352" xr:uid="{00000000-0005-0000-0000-0000F6050000}"/>
    <cellStyle name="Título 3 32" xfId="1353" xr:uid="{00000000-0005-0000-0000-0000F7050000}"/>
    <cellStyle name="Título 3 4" xfId="1354" xr:uid="{00000000-0005-0000-0000-0000F8050000}"/>
    <cellStyle name="Título 3 5" xfId="1355" xr:uid="{00000000-0005-0000-0000-0000F9050000}"/>
    <cellStyle name="Título 3 6" xfId="1356" xr:uid="{00000000-0005-0000-0000-0000FA050000}"/>
    <cellStyle name="Título 3 7" xfId="1357" xr:uid="{00000000-0005-0000-0000-0000FB050000}"/>
    <cellStyle name="Título 3 8" xfId="1358" xr:uid="{00000000-0005-0000-0000-0000FC050000}"/>
    <cellStyle name="Título 3 9" xfId="1359" xr:uid="{00000000-0005-0000-0000-0000FD050000}"/>
    <cellStyle name="Título 30" xfId="1360" xr:uid="{00000000-0005-0000-0000-0000FE050000}"/>
    <cellStyle name="Título 31" xfId="1361" xr:uid="{00000000-0005-0000-0000-0000FF050000}"/>
    <cellStyle name="Título 32" xfId="1362" xr:uid="{00000000-0005-0000-0000-000000060000}"/>
    <cellStyle name="Título 33" xfId="1363" xr:uid="{00000000-0005-0000-0000-000001060000}"/>
    <cellStyle name="Título 34" xfId="1364" xr:uid="{00000000-0005-0000-0000-000002060000}"/>
    <cellStyle name="Título 4" xfId="1365" xr:uid="{00000000-0005-0000-0000-000003060000}"/>
    <cellStyle name="Título 5" xfId="1366" xr:uid="{00000000-0005-0000-0000-000004060000}"/>
    <cellStyle name="Título 6" xfId="1367" xr:uid="{00000000-0005-0000-0000-000005060000}"/>
    <cellStyle name="Título 7" xfId="1368" xr:uid="{00000000-0005-0000-0000-000006060000}"/>
    <cellStyle name="Título 8" xfId="1369" xr:uid="{00000000-0005-0000-0000-000007060000}"/>
    <cellStyle name="Título 9" xfId="1370" xr:uid="{00000000-0005-0000-0000-000008060000}"/>
    <cellStyle name="Título de hoja" xfId="1519" xr:uid="{00000000-0005-0000-0000-000009060000}"/>
    <cellStyle name="Total" xfId="1542" builtinId="25" customBuiltin="1"/>
    <cellStyle name="Total 10" xfId="1371" xr:uid="{00000000-0005-0000-0000-00000B060000}"/>
    <cellStyle name="Total 11" xfId="1372" xr:uid="{00000000-0005-0000-0000-00000C060000}"/>
    <cellStyle name="Total 12" xfId="1373" xr:uid="{00000000-0005-0000-0000-00000D060000}"/>
    <cellStyle name="Total 13" xfId="1374" xr:uid="{00000000-0005-0000-0000-00000E060000}"/>
    <cellStyle name="Total 14" xfId="1375" xr:uid="{00000000-0005-0000-0000-00000F060000}"/>
    <cellStyle name="Total 15" xfId="1376" xr:uid="{00000000-0005-0000-0000-000010060000}"/>
    <cellStyle name="Total 16" xfId="1377" xr:uid="{00000000-0005-0000-0000-000011060000}"/>
    <cellStyle name="Total 17" xfId="1378" xr:uid="{00000000-0005-0000-0000-000012060000}"/>
    <cellStyle name="Total 18" xfId="1379" xr:uid="{00000000-0005-0000-0000-000013060000}"/>
    <cellStyle name="Total 19" xfId="1380" xr:uid="{00000000-0005-0000-0000-000014060000}"/>
    <cellStyle name="Total 2" xfId="1381" xr:uid="{00000000-0005-0000-0000-000015060000}"/>
    <cellStyle name="Total 20" xfId="1382" xr:uid="{00000000-0005-0000-0000-000016060000}"/>
    <cellStyle name="Total 21" xfId="1383" xr:uid="{00000000-0005-0000-0000-000017060000}"/>
    <cellStyle name="Total 22" xfId="1384" xr:uid="{00000000-0005-0000-0000-000018060000}"/>
    <cellStyle name="Total 23" xfId="1385" xr:uid="{00000000-0005-0000-0000-000019060000}"/>
    <cellStyle name="Total 24" xfId="1386" xr:uid="{00000000-0005-0000-0000-00001A060000}"/>
    <cellStyle name="Total 25" xfId="1387" xr:uid="{00000000-0005-0000-0000-00001B060000}"/>
    <cellStyle name="Total 26" xfId="1388" xr:uid="{00000000-0005-0000-0000-00001C060000}"/>
    <cellStyle name="Total 27" xfId="1389" xr:uid="{00000000-0005-0000-0000-00001D060000}"/>
    <cellStyle name="Total 28" xfId="1390" xr:uid="{00000000-0005-0000-0000-00001E060000}"/>
    <cellStyle name="Total 29" xfId="1391" xr:uid="{00000000-0005-0000-0000-00001F060000}"/>
    <cellStyle name="Total 3" xfId="1392" xr:uid="{00000000-0005-0000-0000-000020060000}"/>
    <cellStyle name="Total 30" xfId="1393" xr:uid="{00000000-0005-0000-0000-000021060000}"/>
    <cellStyle name="Total 31" xfId="1394" xr:uid="{00000000-0005-0000-0000-000022060000}"/>
    <cellStyle name="Total 32" xfId="1395" xr:uid="{00000000-0005-0000-0000-000023060000}"/>
    <cellStyle name="Total 4" xfId="1396" xr:uid="{00000000-0005-0000-0000-000024060000}"/>
    <cellStyle name="Total 5" xfId="1397" xr:uid="{00000000-0005-0000-0000-000025060000}"/>
    <cellStyle name="Total 6" xfId="1398" xr:uid="{00000000-0005-0000-0000-000026060000}"/>
    <cellStyle name="Total 7" xfId="1399" xr:uid="{00000000-0005-0000-0000-000027060000}"/>
    <cellStyle name="Total 8" xfId="1400" xr:uid="{00000000-0005-0000-0000-000028060000}"/>
    <cellStyle name="Total 9" xfId="1401" xr:uid="{00000000-0005-0000-0000-000029060000}"/>
    <cellStyle name="Warning Text" xfId="1402" xr:uid="{00000000-0005-0000-0000-00002A060000}"/>
    <cellStyle name="常规_Sheet1" xfId="1520" xr:uid="{00000000-0005-0000-0000-00002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508000</xdr:colOff>
      <xdr:row>1</xdr:row>
      <xdr:rowOff>47625</xdr:rowOff>
    </xdr:from>
    <xdr:to>
      <xdr:col>2</xdr:col>
      <xdr:colOff>1460499</xdr:colOff>
      <xdr:row>3</xdr:row>
      <xdr:rowOff>168088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525" y="314325"/>
          <a:ext cx="952499" cy="844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219075</xdr:rowOff>
    </xdr:from>
    <xdr:to>
      <xdr:col>2</xdr:col>
      <xdr:colOff>1466850</xdr:colOff>
      <xdr:row>5</xdr:row>
      <xdr:rowOff>34738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219075"/>
          <a:ext cx="1435100" cy="1263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4</xdr:col>
      <xdr:colOff>724740</xdr:colOff>
      <xdr:row>23</xdr:row>
      <xdr:rowOff>133541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7E0DCF-4D40-6C54-49BA-79824AFD7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10287000"/>
          <a:ext cx="6020640" cy="13717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aermv-my.sharepoint.com/DROP%20BOX/umv%20lili/SI%20%20CAPITAL/base%20de%20datos%20SI%20CA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aermv-my.sharepoint.com/DROP%20BOX/umv%20lili/SERVIDOR%20BLADE/BASE%20DE%20DATOS%20Y%20TABULACION%20SERVIDOR%20BLAD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aermv-my.sharepoint.com/DROP%20BOX/umv%20lili/SI%20%20CAPITAL/base%20de%20datos%20SI%20CAPITALfinal%20ricar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"/>
      <sheetName val="base de datos final"/>
      <sheetName val="TABULACION"/>
      <sheetName val="MATRIZ OTRAS VIGENCIAS UAERMV"/>
      <sheetName val="MATRIZ OTRAS ENTIDADES"/>
      <sheetName val="NITS "/>
      <sheetName val="sirem empresas"/>
      <sheetName val="SIREM SECTOR"/>
      <sheetName val="BASE_DE_DATOS1"/>
      <sheetName val="base_de_datos_final1"/>
      <sheetName val="MATRIZ_OTRAS_VIGENCIAS_UAERMV1"/>
      <sheetName val="MATRIZ_OTRAS_ENTIDADES1"/>
      <sheetName val="NITS_1"/>
      <sheetName val="sirem_empresas1"/>
      <sheetName val="SIREM_SECTOR1"/>
      <sheetName val="BASE_DE_DATOS"/>
      <sheetName val="base_de_datos_final"/>
      <sheetName val="MATRIZ_OTRAS_VIGENCIAS_UAERMV"/>
      <sheetName val="MATRIZ_OTRAS_ENTIDADES"/>
      <sheetName val="NITS_"/>
      <sheetName val="sirem_empresas"/>
      <sheetName val="SIREM_SE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al"/>
      <sheetName val="BASE DE DATOS"/>
      <sheetName val="BASE DE DATOS final"/>
      <sheetName val="TABULACION"/>
      <sheetName val="MATRIZ OTRAS VIGENCIAS UAERMV"/>
      <sheetName val="MATRIZ OTRAS ENTIDADES"/>
      <sheetName val="NITS"/>
      <sheetName val="SIREM EMPRESAS SERVIDOR BLADE"/>
      <sheetName val="SIREM SECTOR"/>
      <sheetName val="BASE_DE_DATOS"/>
      <sheetName val="BASE_DE_DATOS_final"/>
      <sheetName val="MATRIZ_OTRAS_VIGENCIAS_UAERMV"/>
      <sheetName val="MATRIZ_OTRAS_ENTIDADES"/>
      <sheetName val="SIREM_EMPRESAS_SERVIDOR_BLADE"/>
      <sheetName val="SIREM_SECTOR"/>
    </sheetNames>
    <sheetDataSet>
      <sheetData sheetId="0" refreshError="1"/>
      <sheetData sheetId="1" refreshError="1"/>
      <sheetData sheetId="2" refreshError="1"/>
      <sheetData sheetId="3">
        <row r="22">
          <cell r="C22">
            <v>1921.41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"/>
      <sheetName val="base de datos final"/>
      <sheetName val="TABULACION"/>
      <sheetName val="MATRIZ OTRAS VIGENCIAS UAERMV"/>
      <sheetName val="MATRIZ OTRAS ENTIDADES"/>
      <sheetName val="NITS "/>
      <sheetName val="sirem empresas"/>
      <sheetName val="SIREM SECTOR"/>
      <sheetName val="BASE_DE_DATOS1"/>
      <sheetName val="base_de_datos_final1"/>
      <sheetName val="MATRIZ_OTRAS_VIGENCIAS_UAERMV1"/>
      <sheetName val="MATRIZ_OTRAS_ENTIDADES1"/>
      <sheetName val="NITS_1"/>
      <sheetName val="sirem_empresas1"/>
      <sheetName val="SIREM_SECTOR1"/>
      <sheetName val="BASE_DE_DATOS"/>
      <sheetName val="base_de_datos_final"/>
      <sheetName val="MATRIZ_OTRAS_VIGENCIAS_UAERMV"/>
      <sheetName val="MATRIZ_OTRAS_ENTIDADES"/>
      <sheetName val="NITS_"/>
      <sheetName val="sirem_empresas"/>
      <sheetName val="SIREM_SECTOR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B2:Z79"/>
  <sheetViews>
    <sheetView showGridLines="0" view="pageBreakPreview" topLeftCell="A8" zoomScale="60" zoomScaleNormal="80" zoomScalePageLayoutView="40" workbookViewId="0">
      <selection activeCell="Q6" sqref="Q6:W8"/>
    </sheetView>
  </sheetViews>
  <sheetFormatPr baseColWidth="10" defaultColWidth="11.5" defaultRowHeight="21"/>
  <cols>
    <col min="1" max="1" width="4.33203125" style="49" customWidth="1"/>
    <col min="2" max="2" width="7.33203125" style="49" customWidth="1"/>
    <col min="3" max="3" width="26.5" style="49" customWidth="1"/>
    <col min="4" max="4" width="58.83203125" style="49" bestFit="1" customWidth="1"/>
    <col min="5" max="5" width="14" style="49" bestFit="1" customWidth="1"/>
    <col min="6" max="6" width="14.6640625" style="49" customWidth="1"/>
    <col min="7" max="7" width="21.5" style="49" bestFit="1" customWidth="1"/>
    <col min="8" max="8" width="19.5" style="49" bestFit="1" customWidth="1"/>
    <col min="9" max="9" width="22.6640625" style="49" customWidth="1"/>
    <col min="10" max="10" width="24.1640625" style="49" customWidth="1"/>
    <col min="11" max="11" width="22.1640625" style="49" customWidth="1"/>
    <col min="12" max="12" width="25.6640625" style="49" hidden="1" customWidth="1"/>
    <col min="13" max="13" width="19.33203125" style="49" hidden="1" customWidth="1"/>
    <col min="14" max="14" width="12" style="49" hidden="1" customWidth="1"/>
    <col min="15" max="15" width="1.33203125" style="49" hidden="1" customWidth="1"/>
    <col min="16" max="16" width="17" style="49" hidden="1" customWidth="1"/>
    <col min="17" max="17" width="42.5" style="49" customWidth="1"/>
    <col min="18" max="18" width="27.33203125" style="49" bestFit="1" customWidth="1"/>
    <col min="19" max="19" width="27.6640625" style="49" bestFit="1" customWidth="1"/>
    <col min="20" max="20" width="26.33203125" style="49" customWidth="1"/>
    <col min="21" max="21" width="21.33203125" style="49" customWidth="1"/>
    <col min="22" max="22" width="21.5" style="49" customWidth="1"/>
    <col min="23" max="23" width="28.33203125" style="49" customWidth="1"/>
    <col min="24" max="24" width="30.1640625" style="49" customWidth="1"/>
    <col min="25" max="25" width="2.5" style="39" customWidth="1"/>
    <col min="26" max="16384" width="11.5" style="49"/>
  </cols>
  <sheetData>
    <row r="2" spans="2:26" ht="39.75" customHeight="1">
      <c r="B2" s="192"/>
      <c r="C2" s="193"/>
      <c r="D2" s="194"/>
      <c r="E2" s="201" t="s">
        <v>78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3"/>
      <c r="Y2" s="121"/>
      <c r="Z2" s="121"/>
    </row>
    <row r="3" spans="2:26" ht="17.25" customHeight="1">
      <c r="B3" s="195"/>
      <c r="C3" s="196"/>
      <c r="D3" s="197"/>
      <c r="E3" s="204" t="s">
        <v>81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4" t="s">
        <v>83</v>
      </c>
      <c r="R3" s="205"/>
      <c r="S3" s="205"/>
      <c r="T3" s="205"/>
      <c r="U3" s="205"/>
      <c r="V3" s="205"/>
      <c r="W3" s="205"/>
      <c r="X3" s="206"/>
      <c r="Y3" s="122"/>
      <c r="Z3" s="122"/>
    </row>
    <row r="4" spans="2:26" ht="17.25" customHeight="1">
      <c r="B4" s="198"/>
      <c r="C4" s="199"/>
      <c r="D4" s="200"/>
      <c r="E4" s="204" t="s">
        <v>84</v>
      </c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6"/>
      <c r="Y4" s="122"/>
      <c r="Z4" s="122"/>
    </row>
    <row r="5" spans="2:26" ht="15.75" customHeight="1" thickBot="1"/>
    <row r="6" spans="2:26" ht="65.25" customHeight="1" thickBot="1">
      <c r="B6" s="207" t="s">
        <v>76</v>
      </c>
      <c r="C6" s="208"/>
      <c r="D6" s="208"/>
      <c r="E6" s="208"/>
      <c r="F6" s="209"/>
      <c r="G6" s="216" t="s">
        <v>77</v>
      </c>
      <c r="H6" s="217"/>
      <c r="I6" s="217"/>
      <c r="J6" s="217"/>
      <c r="K6" s="217"/>
      <c r="L6" s="217"/>
      <c r="M6" s="220" t="s">
        <v>71</v>
      </c>
      <c r="N6" s="221"/>
      <c r="O6" s="222"/>
      <c r="P6" s="117" t="s">
        <v>79</v>
      </c>
      <c r="Q6" s="223" t="s">
        <v>88</v>
      </c>
      <c r="R6" s="224"/>
      <c r="S6" s="224"/>
      <c r="T6" s="224"/>
      <c r="U6" s="224"/>
      <c r="V6" s="224"/>
      <c r="W6" s="225"/>
      <c r="X6" s="39"/>
      <c r="Y6" s="49"/>
    </row>
    <row r="7" spans="2:26" ht="59.25" customHeight="1" thickBot="1">
      <c r="B7" s="210"/>
      <c r="C7" s="211"/>
      <c r="D7" s="211"/>
      <c r="E7" s="211"/>
      <c r="F7" s="212"/>
      <c r="G7" s="218"/>
      <c r="H7" s="219"/>
      <c r="I7" s="219"/>
      <c r="J7" s="219"/>
      <c r="K7" s="219"/>
      <c r="L7" s="219"/>
      <c r="M7" s="118"/>
      <c r="N7" s="118"/>
      <c r="O7" s="119"/>
      <c r="P7" s="120" t="s">
        <v>75</v>
      </c>
      <c r="Q7" s="226"/>
      <c r="R7" s="227"/>
      <c r="S7" s="227"/>
      <c r="T7" s="227"/>
      <c r="U7" s="227"/>
      <c r="V7" s="227"/>
      <c r="W7" s="228"/>
      <c r="X7" s="39"/>
      <c r="Y7" s="49"/>
    </row>
    <row r="8" spans="2:26" ht="81" customHeight="1" thickBot="1">
      <c r="B8" s="213"/>
      <c r="C8" s="214"/>
      <c r="D8" s="214"/>
      <c r="E8" s="214"/>
      <c r="F8" s="215"/>
      <c r="G8" s="105" t="s">
        <v>99</v>
      </c>
      <c r="H8" s="106" t="s">
        <v>100</v>
      </c>
      <c r="I8" s="106" t="s">
        <v>101</v>
      </c>
      <c r="J8" s="106" t="s">
        <v>103</v>
      </c>
      <c r="K8" s="106" t="s">
        <v>102</v>
      </c>
      <c r="L8" s="107"/>
      <c r="M8" s="109"/>
      <c r="N8" s="108"/>
      <c r="O8" s="108"/>
      <c r="P8" s="110" t="s">
        <v>74</v>
      </c>
      <c r="Q8" s="229"/>
      <c r="R8" s="230"/>
      <c r="S8" s="230"/>
      <c r="T8" s="230"/>
      <c r="U8" s="230"/>
      <c r="V8" s="230"/>
      <c r="W8" s="231"/>
      <c r="X8" s="133"/>
      <c r="Y8" s="49"/>
    </row>
    <row r="9" spans="2:26" ht="72" customHeight="1" thickBot="1">
      <c r="B9" s="111" t="s">
        <v>64</v>
      </c>
      <c r="C9" s="112" t="s">
        <v>65</v>
      </c>
      <c r="D9" s="112" t="s">
        <v>85</v>
      </c>
      <c r="E9" s="112" t="s">
        <v>72</v>
      </c>
      <c r="F9" s="113" t="s">
        <v>82</v>
      </c>
      <c r="G9" s="232" t="s">
        <v>70</v>
      </c>
      <c r="H9" s="233"/>
      <c r="I9" s="233"/>
      <c r="J9" s="233"/>
      <c r="K9" s="233"/>
      <c r="L9" s="233"/>
      <c r="M9" s="233" t="s">
        <v>86</v>
      </c>
      <c r="N9" s="233"/>
      <c r="O9" s="234"/>
      <c r="P9" s="114" t="s">
        <v>80</v>
      </c>
      <c r="Q9" s="115" t="s">
        <v>66</v>
      </c>
      <c r="R9" s="116" t="s">
        <v>67</v>
      </c>
      <c r="S9" s="116" t="s">
        <v>68</v>
      </c>
      <c r="T9" s="116" t="s">
        <v>0</v>
      </c>
      <c r="U9" s="116" t="s">
        <v>69</v>
      </c>
      <c r="V9" s="116" t="s">
        <v>1</v>
      </c>
      <c r="W9" s="116" t="s">
        <v>2</v>
      </c>
      <c r="X9" s="133"/>
      <c r="Y9" s="49"/>
    </row>
    <row r="10" spans="2:26">
      <c r="B10" s="235"/>
      <c r="C10" s="236"/>
      <c r="D10" s="236"/>
      <c r="E10" s="236"/>
      <c r="F10" s="237"/>
      <c r="G10" s="48"/>
      <c r="H10" s="46"/>
      <c r="I10" s="46"/>
      <c r="J10" s="46"/>
      <c r="K10" s="46"/>
      <c r="L10" s="74"/>
      <c r="M10" s="82"/>
      <c r="N10" s="48"/>
      <c r="O10" s="82"/>
      <c r="P10" s="48"/>
      <c r="Q10" s="58"/>
      <c r="R10" s="45"/>
      <c r="S10" s="45"/>
      <c r="T10" s="44"/>
      <c r="U10" s="43"/>
      <c r="V10" s="42"/>
      <c r="W10" s="41"/>
      <c r="X10" s="133"/>
      <c r="Y10" s="49"/>
    </row>
    <row r="11" spans="2:26" ht="38">
      <c r="B11" s="85">
        <v>1</v>
      </c>
      <c r="C11" s="66" t="s">
        <v>91</v>
      </c>
      <c r="D11" s="140" t="s">
        <v>89</v>
      </c>
      <c r="E11" s="87" t="s">
        <v>98</v>
      </c>
      <c r="F11" s="87" t="s">
        <v>94</v>
      </c>
      <c r="G11" s="88">
        <v>7711200</v>
      </c>
      <c r="H11" s="89">
        <v>7754279</v>
      </c>
      <c r="I11" s="90">
        <v>7660132</v>
      </c>
      <c r="J11" s="90">
        <v>281120840</v>
      </c>
      <c r="K11" s="90">
        <v>12177270</v>
      </c>
      <c r="L11" s="91"/>
      <c r="M11" s="92"/>
      <c r="N11" s="88"/>
      <c r="O11" s="92"/>
      <c r="P11" s="100"/>
      <c r="Q11" s="93">
        <f t="shared" ref="Q11:Q24" si="0">COUNT(G11:P11)</f>
        <v>5</v>
      </c>
      <c r="R11" s="94">
        <f>ROUND(AVERAGE(G11:O11),2)</f>
        <v>63284744.200000003</v>
      </c>
      <c r="S11" s="95">
        <f>ROUND(+R11,2)</f>
        <v>63284744.200000003</v>
      </c>
      <c r="T11" s="96">
        <f>STDEVP(G11:K11)</f>
        <v>108931801.98194519</v>
      </c>
      <c r="U11" s="97">
        <f t="shared" ref="U11:U24" si="1">T11/R11*100</f>
        <v>172.12963939253021</v>
      </c>
      <c r="V11" s="98">
        <f t="shared" ref="V11:V24" si="2">100-U11</f>
        <v>-72.129639392530208</v>
      </c>
      <c r="W11" s="99" t="str">
        <f t="shared" ref="W11:W24" si="3">IF(V11&gt;70,"ALTO","BAJO")</f>
        <v>BAJO</v>
      </c>
      <c r="X11" s="134"/>
      <c r="Y11" s="49"/>
    </row>
    <row r="12" spans="2:26" ht="57" customHeight="1">
      <c r="B12" s="85">
        <v>2</v>
      </c>
      <c r="C12" s="66" t="s">
        <v>91</v>
      </c>
      <c r="D12" s="140" t="s">
        <v>90</v>
      </c>
      <c r="E12" s="87" t="s">
        <v>98</v>
      </c>
      <c r="F12" s="87" t="s">
        <v>95</v>
      </c>
      <c r="G12" s="88">
        <v>94248000</v>
      </c>
      <c r="H12" s="89">
        <v>94774530</v>
      </c>
      <c r="I12" s="90">
        <v>93623850</v>
      </c>
      <c r="J12" s="90">
        <v>11500939</v>
      </c>
      <c r="K12" s="90">
        <v>14882374</v>
      </c>
      <c r="L12" s="91"/>
      <c r="M12" s="92"/>
      <c r="N12" s="88"/>
      <c r="O12" s="92"/>
      <c r="P12" s="100"/>
      <c r="Q12" s="93">
        <f t="shared" si="0"/>
        <v>5</v>
      </c>
      <c r="R12" s="94">
        <f t="shared" ref="R12:R24" si="4">ROUND(AVERAGE(G12:P12),2)</f>
        <v>61805938.600000001</v>
      </c>
      <c r="S12" s="95">
        <f>ROUND(+R12,2)</f>
        <v>61805938.600000001</v>
      </c>
      <c r="T12" s="96">
        <f t="shared" ref="T12:T24" si="5">STDEVP(G12:P12)</f>
        <v>39709466.760877423</v>
      </c>
      <c r="U12" s="97">
        <f t="shared" si="1"/>
        <v>64.248626685975808</v>
      </c>
      <c r="V12" s="98">
        <f t="shared" si="2"/>
        <v>35.751373314024192</v>
      </c>
      <c r="W12" s="99" t="str">
        <f t="shared" si="3"/>
        <v>BAJO</v>
      </c>
      <c r="X12" s="39"/>
      <c r="Y12" s="49"/>
    </row>
    <row r="13" spans="2:26" ht="57" customHeight="1">
      <c r="B13" s="85">
        <v>3</v>
      </c>
      <c r="C13" s="66" t="s">
        <v>92</v>
      </c>
      <c r="D13" s="141" t="s">
        <v>93</v>
      </c>
      <c r="E13" s="87" t="s">
        <v>104</v>
      </c>
      <c r="F13" s="87" t="s">
        <v>96</v>
      </c>
      <c r="G13" s="88">
        <v>86108400</v>
      </c>
      <c r="H13" s="89">
        <v>86589450</v>
      </c>
      <c r="I13" s="90">
        <v>85538250</v>
      </c>
      <c r="J13" s="90">
        <v>128091600</v>
      </c>
      <c r="K13" s="90">
        <v>136214335</v>
      </c>
      <c r="L13" s="91"/>
      <c r="M13" s="90"/>
      <c r="N13" s="88"/>
      <c r="O13" s="92"/>
      <c r="P13" s="100"/>
      <c r="Q13" s="93">
        <f t="shared" si="0"/>
        <v>5</v>
      </c>
      <c r="R13" s="94">
        <f t="shared" si="4"/>
        <v>104508407</v>
      </c>
      <c r="S13" s="95">
        <f>ROUND(+R13,2)</f>
        <v>104508407</v>
      </c>
      <c r="T13" s="96">
        <f t="shared" si="5"/>
        <v>22719810.72363491</v>
      </c>
      <c r="U13" s="97">
        <f t="shared" si="1"/>
        <v>21.739696715150302</v>
      </c>
      <c r="V13" s="98">
        <f t="shared" si="2"/>
        <v>78.260303284849698</v>
      </c>
      <c r="W13" s="99" t="str">
        <f t="shared" si="3"/>
        <v>ALTO</v>
      </c>
      <c r="X13" s="39"/>
      <c r="Y13" s="49"/>
    </row>
    <row r="14" spans="2:26" ht="57" customHeight="1">
      <c r="B14" s="101">
        <v>4</v>
      </c>
      <c r="C14" s="66" t="s">
        <v>92</v>
      </c>
      <c r="D14" s="142" t="s">
        <v>93</v>
      </c>
      <c r="E14" s="87" t="s">
        <v>104</v>
      </c>
      <c r="F14" s="87" t="s">
        <v>97</v>
      </c>
      <c r="G14" s="88">
        <v>13222200</v>
      </c>
      <c r="H14" s="89">
        <v>13296150</v>
      </c>
      <c r="I14" s="90">
        <v>11900000</v>
      </c>
      <c r="J14" s="90">
        <v>20825000</v>
      </c>
      <c r="K14" s="90">
        <v>19415657</v>
      </c>
      <c r="L14" s="91"/>
      <c r="M14" s="92"/>
      <c r="N14" s="88"/>
      <c r="O14" s="92"/>
      <c r="P14" s="100"/>
      <c r="Q14" s="93">
        <f t="shared" si="0"/>
        <v>5</v>
      </c>
      <c r="R14" s="94">
        <f t="shared" si="4"/>
        <v>15731801.4</v>
      </c>
      <c r="S14" s="95">
        <f>ROUND(+R14,2)</f>
        <v>15731801.4</v>
      </c>
      <c r="T14" s="96">
        <f t="shared" si="5"/>
        <v>3644850.1466847495</v>
      </c>
      <c r="U14" s="97">
        <f t="shared" si="1"/>
        <v>23.168676326442498</v>
      </c>
      <c r="V14" s="98">
        <f t="shared" si="2"/>
        <v>76.831323673557506</v>
      </c>
      <c r="W14" s="99" t="str">
        <f t="shared" si="3"/>
        <v>ALTO</v>
      </c>
      <c r="X14" s="39"/>
      <c r="Y14" s="49"/>
    </row>
    <row r="15" spans="2:26" ht="18.75" customHeight="1">
      <c r="B15" s="85"/>
      <c r="C15" s="66"/>
      <c r="D15" s="142"/>
      <c r="E15" s="87"/>
      <c r="F15" s="87"/>
      <c r="G15" s="88"/>
      <c r="H15" s="89"/>
      <c r="I15" s="90"/>
      <c r="J15" s="90"/>
      <c r="K15" s="90"/>
      <c r="L15" s="91"/>
      <c r="M15" s="92"/>
      <c r="N15" s="88"/>
      <c r="O15" s="92"/>
      <c r="P15" s="100"/>
      <c r="Q15" s="93">
        <f t="shared" si="0"/>
        <v>0</v>
      </c>
      <c r="R15" s="94" t="e">
        <f t="shared" si="4"/>
        <v>#DIV/0!</v>
      </c>
      <c r="S15" s="95" t="e">
        <f t="shared" ref="S15:S24" si="6">ROUND(+R15*F15,2)</f>
        <v>#DIV/0!</v>
      </c>
      <c r="T15" s="96" t="e">
        <f t="shared" si="5"/>
        <v>#DIV/0!</v>
      </c>
      <c r="U15" s="97" t="e">
        <f t="shared" si="1"/>
        <v>#DIV/0!</v>
      </c>
      <c r="V15" s="98" t="e">
        <f t="shared" si="2"/>
        <v>#DIV/0!</v>
      </c>
      <c r="W15" s="99" t="e">
        <f t="shared" si="3"/>
        <v>#DIV/0!</v>
      </c>
      <c r="X15" s="39"/>
      <c r="Y15" s="49"/>
    </row>
    <row r="16" spans="2:26" ht="26.25" customHeight="1">
      <c r="B16" s="85"/>
      <c r="C16" s="86"/>
      <c r="D16" s="103"/>
      <c r="E16" s="87"/>
      <c r="F16" s="87"/>
      <c r="G16" s="88"/>
      <c r="H16" s="89"/>
      <c r="I16" s="90"/>
      <c r="J16" s="90"/>
      <c r="K16" s="90"/>
      <c r="L16" s="91"/>
      <c r="M16" s="92"/>
      <c r="N16" s="88"/>
      <c r="O16" s="92"/>
      <c r="P16" s="100"/>
      <c r="Q16" s="93">
        <f t="shared" si="0"/>
        <v>0</v>
      </c>
      <c r="R16" s="94" t="e">
        <f t="shared" si="4"/>
        <v>#DIV/0!</v>
      </c>
      <c r="S16" s="95" t="e">
        <f t="shared" si="6"/>
        <v>#DIV/0!</v>
      </c>
      <c r="T16" s="96" t="e">
        <f t="shared" si="5"/>
        <v>#DIV/0!</v>
      </c>
      <c r="U16" s="97" t="e">
        <f t="shared" si="1"/>
        <v>#DIV/0!</v>
      </c>
      <c r="V16" s="98" t="e">
        <f t="shared" si="2"/>
        <v>#DIV/0!</v>
      </c>
      <c r="W16" s="99" t="e">
        <f t="shared" si="3"/>
        <v>#DIV/0!</v>
      </c>
      <c r="X16" s="39"/>
      <c r="Y16" s="49"/>
    </row>
    <row r="17" spans="2:25" ht="27.75" customHeight="1">
      <c r="B17" s="85"/>
      <c r="C17" s="86"/>
      <c r="D17" s="103"/>
      <c r="E17" s="87"/>
      <c r="F17" s="87"/>
      <c r="G17" s="88"/>
      <c r="H17" s="89"/>
      <c r="I17" s="90"/>
      <c r="J17" s="90"/>
      <c r="K17" s="90"/>
      <c r="L17" s="91"/>
      <c r="M17" s="92"/>
      <c r="N17" s="88"/>
      <c r="O17" s="92"/>
      <c r="P17" s="100"/>
      <c r="Q17" s="93">
        <f t="shared" si="0"/>
        <v>0</v>
      </c>
      <c r="R17" s="94" t="e">
        <f t="shared" si="4"/>
        <v>#DIV/0!</v>
      </c>
      <c r="S17" s="95" t="e">
        <f t="shared" si="6"/>
        <v>#DIV/0!</v>
      </c>
      <c r="T17" s="96" t="e">
        <f t="shared" si="5"/>
        <v>#DIV/0!</v>
      </c>
      <c r="U17" s="97" t="e">
        <f t="shared" si="1"/>
        <v>#DIV/0!</v>
      </c>
      <c r="V17" s="98" t="e">
        <f t="shared" si="2"/>
        <v>#DIV/0!</v>
      </c>
      <c r="W17" s="99" t="e">
        <f t="shared" si="3"/>
        <v>#DIV/0!</v>
      </c>
      <c r="X17" s="39"/>
      <c r="Y17" s="49"/>
    </row>
    <row r="18" spans="2:25" ht="24" customHeight="1">
      <c r="B18" s="101"/>
      <c r="C18" s="86"/>
      <c r="D18" s="103"/>
      <c r="E18" s="87"/>
      <c r="F18" s="87"/>
      <c r="G18" s="88"/>
      <c r="H18" s="89"/>
      <c r="I18" s="90"/>
      <c r="J18" s="90"/>
      <c r="K18" s="90"/>
      <c r="L18" s="91"/>
      <c r="M18" s="92"/>
      <c r="N18" s="88"/>
      <c r="O18" s="92"/>
      <c r="P18" s="100"/>
      <c r="Q18" s="93">
        <f t="shared" si="0"/>
        <v>0</v>
      </c>
      <c r="R18" s="94" t="e">
        <f t="shared" si="4"/>
        <v>#DIV/0!</v>
      </c>
      <c r="S18" s="95" t="e">
        <f t="shared" si="6"/>
        <v>#DIV/0!</v>
      </c>
      <c r="T18" s="96" t="e">
        <f t="shared" si="5"/>
        <v>#DIV/0!</v>
      </c>
      <c r="U18" s="97" t="e">
        <f t="shared" si="1"/>
        <v>#DIV/0!</v>
      </c>
      <c r="V18" s="98" t="e">
        <f t="shared" si="2"/>
        <v>#DIV/0!</v>
      </c>
      <c r="W18" s="99" t="e">
        <f t="shared" si="3"/>
        <v>#DIV/0!</v>
      </c>
      <c r="X18" s="39"/>
      <c r="Y18" s="49"/>
    </row>
    <row r="19" spans="2:25" ht="28.5" customHeight="1">
      <c r="B19" s="85"/>
      <c r="C19" s="86"/>
      <c r="D19" s="103"/>
      <c r="E19" s="87"/>
      <c r="F19" s="87"/>
      <c r="G19" s="88"/>
      <c r="H19" s="89"/>
      <c r="I19" s="90"/>
      <c r="J19" s="90"/>
      <c r="K19" s="90"/>
      <c r="L19" s="91"/>
      <c r="M19" s="92"/>
      <c r="N19" s="88"/>
      <c r="O19" s="92"/>
      <c r="P19" s="100"/>
      <c r="Q19" s="93">
        <f t="shared" si="0"/>
        <v>0</v>
      </c>
      <c r="R19" s="94" t="e">
        <f t="shared" si="4"/>
        <v>#DIV/0!</v>
      </c>
      <c r="S19" s="95" t="e">
        <f t="shared" si="6"/>
        <v>#DIV/0!</v>
      </c>
      <c r="T19" s="96" t="e">
        <f t="shared" si="5"/>
        <v>#DIV/0!</v>
      </c>
      <c r="U19" s="97" t="e">
        <f t="shared" si="1"/>
        <v>#DIV/0!</v>
      </c>
      <c r="V19" s="98" t="e">
        <f t="shared" si="2"/>
        <v>#DIV/0!</v>
      </c>
      <c r="W19" s="99" t="e">
        <f t="shared" si="3"/>
        <v>#DIV/0!</v>
      </c>
      <c r="X19" s="39"/>
      <c r="Y19" s="49"/>
    </row>
    <row r="20" spans="2:25" ht="27.75" customHeight="1">
      <c r="B20" s="85"/>
      <c r="C20" s="86"/>
      <c r="D20" s="103"/>
      <c r="E20" s="87"/>
      <c r="F20" s="87"/>
      <c r="G20" s="88"/>
      <c r="H20" s="89"/>
      <c r="I20" s="90"/>
      <c r="J20" s="90"/>
      <c r="K20" s="90"/>
      <c r="L20" s="91"/>
      <c r="M20" s="92"/>
      <c r="N20" s="88"/>
      <c r="O20" s="92"/>
      <c r="P20" s="100"/>
      <c r="Q20" s="93">
        <f t="shared" si="0"/>
        <v>0</v>
      </c>
      <c r="R20" s="94" t="e">
        <f t="shared" si="4"/>
        <v>#DIV/0!</v>
      </c>
      <c r="S20" s="95" t="e">
        <f t="shared" si="6"/>
        <v>#DIV/0!</v>
      </c>
      <c r="T20" s="96" t="e">
        <f t="shared" si="5"/>
        <v>#DIV/0!</v>
      </c>
      <c r="U20" s="97" t="e">
        <f t="shared" si="1"/>
        <v>#DIV/0!</v>
      </c>
      <c r="V20" s="98" t="e">
        <f t="shared" si="2"/>
        <v>#DIV/0!</v>
      </c>
      <c r="W20" s="99" t="e">
        <f t="shared" si="3"/>
        <v>#DIV/0!</v>
      </c>
      <c r="X20" s="39"/>
      <c r="Y20" s="49"/>
    </row>
    <row r="21" spans="2:25" ht="31.5" customHeight="1">
      <c r="B21" s="101"/>
      <c r="C21" s="86"/>
      <c r="D21" s="103"/>
      <c r="E21" s="87"/>
      <c r="F21" s="87"/>
      <c r="G21" s="88"/>
      <c r="H21" s="89"/>
      <c r="I21" s="90"/>
      <c r="J21" s="90"/>
      <c r="K21" s="90"/>
      <c r="L21" s="91"/>
      <c r="M21" s="92"/>
      <c r="N21" s="88"/>
      <c r="O21" s="92"/>
      <c r="P21" s="100"/>
      <c r="Q21" s="93">
        <f t="shared" si="0"/>
        <v>0</v>
      </c>
      <c r="R21" s="94" t="e">
        <f t="shared" si="4"/>
        <v>#DIV/0!</v>
      </c>
      <c r="S21" s="95" t="e">
        <f t="shared" si="6"/>
        <v>#DIV/0!</v>
      </c>
      <c r="T21" s="96" t="e">
        <f t="shared" si="5"/>
        <v>#DIV/0!</v>
      </c>
      <c r="U21" s="97" t="e">
        <f t="shared" si="1"/>
        <v>#DIV/0!</v>
      </c>
      <c r="V21" s="98" t="e">
        <f t="shared" si="2"/>
        <v>#DIV/0!</v>
      </c>
      <c r="W21" s="99" t="e">
        <f t="shared" si="3"/>
        <v>#DIV/0!</v>
      </c>
      <c r="X21" s="39"/>
      <c r="Y21" s="49"/>
    </row>
    <row r="22" spans="2:25" ht="32.25" customHeight="1">
      <c r="B22" s="85"/>
      <c r="C22" s="86"/>
      <c r="D22" s="103"/>
      <c r="E22" s="87"/>
      <c r="F22" s="87"/>
      <c r="G22" s="88"/>
      <c r="H22" s="89"/>
      <c r="I22" s="90"/>
      <c r="J22" s="90"/>
      <c r="K22" s="90"/>
      <c r="L22" s="91"/>
      <c r="M22" s="92"/>
      <c r="N22" s="88"/>
      <c r="O22" s="92"/>
      <c r="P22" s="100"/>
      <c r="Q22" s="93">
        <f t="shared" si="0"/>
        <v>0</v>
      </c>
      <c r="R22" s="94" t="e">
        <f t="shared" si="4"/>
        <v>#DIV/0!</v>
      </c>
      <c r="S22" s="95" t="e">
        <f t="shared" si="6"/>
        <v>#DIV/0!</v>
      </c>
      <c r="T22" s="96" t="e">
        <f t="shared" si="5"/>
        <v>#DIV/0!</v>
      </c>
      <c r="U22" s="97" t="e">
        <f t="shared" si="1"/>
        <v>#DIV/0!</v>
      </c>
      <c r="V22" s="98" t="e">
        <f t="shared" si="2"/>
        <v>#DIV/0!</v>
      </c>
      <c r="W22" s="99" t="e">
        <f t="shared" si="3"/>
        <v>#DIV/0!</v>
      </c>
      <c r="X22" s="39"/>
      <c r="Y22" s="49"/>
    </row>
    <row r="23" spans="2:25" ht="18.75" customHeight="1">
      <c r="B23" s="85"/>
      <c r="C23" s="86"/>
      <c r="D23" s="104"/>
      <c r="E23" s="87"/>
      <c r="F23" s="87"/>
      <c r="G23" s="88"/>
      <c r="H23" s="89"/>
      <c r="I23" s="90"/>
      <c r="J23" s="90"/>
      <c r="K23" s="90"/>
      <c r="L23" s="91"/>
      <c r="M23" s="92"/>
      <c r="N23" s="88"/>
      <c r="O23" s="92"/>
      <c r="P23" s="100"/>
      <c r="Q23" s="93">
        <f t="shared" si="0"/>
        <v>0</v>
      </c>
      <c r="R23" s="94" t="e">
        <f t="shared" si="4"/>
        <v>#DIV/0!</v>
      </c>
      <c r="S23" s="95" t="e">
        <f t="shared" si="6"/>
        <v>#DIV/0!</v>
      </c>
      <c r="T23" s="96" t="e">
        <f t="shared" si="5"/>
        <v>#DIV/0!</v>
      </c>
      <c r="U23" s="97" t="e">
        <f t="shared" si="1"/>
        <v>#DIV/0!</v>
      </c>
      <c r="V23" s="98" t="e">
        <f t="shared" si="2"/>
        <v>#DIV/0!</v>
      </c>
      <c r="W23" s="99" t="e">
        <f t="shared" si="3"/>
        <v>#DIV/0!</v>
      </c>
      <c r="X23" s="39"/>
      <c r="Y23" s="49"/>
    </row>
    <row r="24" spans="2:25" ht="28.5" customHeight="1">
      <c r="B24" s="101"/>
      <c r="C24" s="86"/>
      <c r="D24" s="104"/>
      <c r="E24" s="87"/>
      <c r="F24" s="87"/>
      <c r="G24" s="88"/>
      <c r="H24" s="89"/>
      <c r="I24" s="90"/>
      <c r="J24" s="90"/>
      <c r="K24" s="90"/>
      <c r="L24" s="91"/>
      <c r="M24" s="92"/>
      <c r="N24" s="88"/>
      <c r="O24" s="92"/>
      <c r="P24" s="100"/>
      <c r="Q24" s="93">
        <f t="shared" si="0"/>
        <v>0</v>
      </c>
      <c r="R24" s="94" t="e">
        <f t="shared" si="4"/>
        <v>#DIV/0!</v>
      </c>
      <c r="S24" s="95" t="e">
        <f t="shared" si="6"/>
        <v>#DIV/0!</v>
      </c>
      <c r="T24" s="96" t="e">
        <f t="shared" si="5"/>
        <v>#DIV/0!</v>
      </c>
      <c r="U24" s="97" t="e">
        <f t="shared" si="1"/>
        <v>#DIV/0!</v>
      </c>
      <c r="V24" s="98" t="e">
        <f t="shared" si="2"/>
        <v>#DIV/0!</v>
      </c>
      <c r="W24" s="99" t="e">
        <f t="shared" si="3"/>
        <v>#DIV/0!</v>
      </c>
      <c r="X24" s="39"/>
      <c r="Y24" s="49"/>
    </row>
    <row r="25" spans="2:25" ht="57" customHeight="1">
      <c r="B25" s="65"/>
      <c r="C25" s="66"/>
      <c r="D25" s="66"/>
      <c r="E25" s="67"/>
      <c r="F25" s="67"/>
      <c r="G25" s="50"/>
      <c r="H25" s="73"/>
      <c r="I25" s="51"/>
      <c r="J25" s="51"/>
      <c r="K25" s="51"/>
      <c r="L25" s="75"/>
      <c r="M25" s="83"/>
      <c r="N25" s="68"/>
      <c r="O25" s="83"/>
      <c r="P25" s="77"/>
      <c r="Q25" s="80"/>
      <c r="R25" s="81"/>
      <c r="S25" s="79"/>
      <c r="T25" s="69"/>
      <c r="U25" s="70"/>
      <c r="V25" s="71"/>
      <c r="W25" s="72"/>
      <c r="X25" s="39"/>
      <c r="Y25" s="49"/>
    </row>
    <row r="26" spans="2:25" ht="57" customHeight="1">
      <c r="B26" s="65"/>
      <c r="C26" s="66"/>
      <c r="D26" s="66"/>
      <c r="E26" s="67"/>
      <c r="F26" s="67"/>
      <c r="G26" s="50"/>
      <c r="H26" s="51"/>
      <c r="I26" s="51"/>
      <c r="J26" s="51"/>
      <c r="K26" s="51"/>
      <c r="L26" s="75"/>
      <c r="M26" s="83"/>
      <c r="N26" s="68"/>
      <c r="O26" s="83"/>
      <c r="P26" s="77"/>
      <c r="Q26" s="238" t="s">
        <v>73</v>
      </c>
      <c r="R26" s="239"/>
      <c r="S26" s="102">
        <f>SUM(S11:S14)</f>
        <v>245330891.20000002</v>
      </c>
      <c r="T26" s="69"/>
      <c r="U26" s="70"/>
      <c r="V26" s="71"/>
      <c r="W26" s="72"/>
      <c r="X26" s="39"/>
      <c r="Y26" s="49"/>
    </row>
    <row r="27" spans="2:25" ht="57" customHeight="1">
      <c r="B27" s="65"/>
      <c r="C27" s="66"/>
      <c r="D27" s="66"/>
      <c r="E27" s="67"/>
      <c r="F27" s="67"/>
      <c r="G27" s="68"/>
      <c r="H27" s="135"/>
      <c r="I27" s="135"/>
      <c r="J27" s="135"/>
      <c r="K27" s="135"/>
      <c r="L27" s="136"/>
      <c r="M27" s="83"/>
      <c r="N27" s="68"/>
      <c r="O27" s="83"/>
      <c r="P27" s="137"/>
      <c r="Q27" s="138"/>
      <c r="R27" s="139"/>
      <c r="S27" s="102"/>
      <c r="T27" s="69"/>
      <c r="U27" s="70"/>
      <c r="V27" s="71"/>
      <c r="W27" s="72"/>
      <c r="X27" s="39"/>
      <c r="Y27" s="49"/>
    </row>
    <row r="28" spans="2:25" s="39" customFormat="1" ht="57" customHeight="1" thickBot="1">
      <c r="B28" s="52"/>
      <c r="C28" s="53"/>
      <c r="D28" s="53"/>
      <c r="E28" s="54"/>
      <c r="F28" s="54"/>
      <c r="G28" s="56"/>
      <c r="H28" s="57"/>
      <c r="I28" s="57"/>
      <c r="J28" s="57"/>
      <c r="K28" s="57"/>
      <c r="L28" s="76"/>
      <c r="M28" s="84"/>
      <c r="N28" s="56"/>
      <c r="O28" s="84"/>
      <c r="P28" s="78"/>
      <c r="Q28" s="52"/>
      <c r="R28" s="59"/>
      <c r="S28" s="60"/>
      <c r="T28" s="61"/>
      <c r="U28" s="62"/>
      <c r="V28" s="63"/>
      <c r="W28" s="64"/>
    </row>
    <row r="29" spans="2:25" ht="51.75" customHeight="1"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</row>
    <row r="30" spans="2:25" ht="19.5" customHeight="1">
      <c r="C30" s="191"/>
      <c r="D30" s="191"/>
      <c r="E30" s="191"/>
      <c r="F30" s="191"/>
      <c r="G30" s="191"/>
      <c r="H30" s="191"/>
      <c r="I30" s="191"/>
      <c r="J30" s="191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</row>
    <row r="31" spans="2:25" s="39" customFormat="1">
      <c r="B31" s="49"/>
      <c r="C31" s="124" t="s">
        <v>87</v>
      </c>
      <c r="D31" s="40"/>
      <c r="E31" s="49"/>
      <c r="F31" s="49"/>
      <c r="G31" s="47"/>
      <c r="H31" s="47"/>
      <c r="I31" s="47"/>
      <c r="J31" s="47"/>
      <c r="K31" s="47"/>
      <c r="L31" s="47"/>
      <c r="M31" s="47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</row>
    <row r="32" spans="2:25" s="39" customFormat="1">
      <c r="B32" s="49"/>
      <c r="C32" s="40"/>
      <c r="D32" s="40"/>
      <c r="E32" s="49"/>
      <c r="F32" s="49"/>
      <c r="G32" s="47"/>
      <c r="H32" s="47"/>
      <c r="I32" s="47"/>
      <c r="J32" s="47"/>
      <c r="K32" s="47"/>
      <c r="L32" s="47"/>
      <c r="M32" s="47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</row>
    <row r="33" spans="2:25" s="39" customFormat="1">
      <c r="B33" s="49"/>
      <c r="C33" s="40"/>
      <c r="D33" s="40"/>
      <c r="E33" s="49"/>
      <c r="F33" s="49"/>
      <c r="G33" s="47"/>
      <c r="H33" s="47"/>
      <c r="I33" s="47"/>
      <c r="J33" s="47"/>
      <c r="K33" s="47"/>
      <c r="L33" s="47"/>
      <c r="M33" s="47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</row>
    <row r="34" spans="2:25" s="39" customFormat="1">
      <c r="B34" s="49"/>
      <c r="C34" s="40"/>
      <c r="D34" s="40"/>
      <c r="E34" s="49"/>
      <c r="F34" s="49"/>
      <c r="G34" s="47"/>
      <c r="H34" s="47"/>
      <c r="I34" s="47"/>
      <c r="J34" s="47"/>
      <c r="K34" s="47"/>
      <c r="L34" s="47"/>
      <c r="M34" s="47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</row>
    <row r="35" spans="2:25" s="39" customFormat="1">
      <c r="B35" s="49"/>
      <c r="C35" s="40"/>
      <c r="D35" s="40"/>
      <c r="E35" s="49"/>
      <c r="F35" s="49"/>
      <c r="G35" s="47"/>
      <c r="H35" s="47"/>
      <c r="I35" s="47"/>
      <c r="J35" s="47"/>
      <c r="K35" s="47"/>
      <c r="L35" s="47"/>
      <c r="M35" s="47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</row>
    <row r="36" spans="2:25">
      <c r="C36" s="55"/>
      <c r="D36" s="55"/>
    </row>
    <row r="37" spans="2:25">
      <c r="T37" s="39"/>
      <c r="Y37" s="49"/>
    </row>
    <row r="38" spans="2:25">
      <c r="T38" s="39"/>
      <c r="Y38" s="49"/>
    </row>
    <row r="39" spans="2:25">
      <c r="T39" s="39"/>
      <c r="Y39" s="49"/>
    </row>
    <row r="40" spans="2:25">
      <c r="T40" s="39"/>
      <c r="Y40" s="49"/>
    </row>
    <row r="41" spans="2:25">
      <c r="T41" s="39"/>
      <c r="Y41" s="49"/>
    </row>
    <row r="42" spans="2:25">
      <c r="Q42" s="125"/>
      <c r="T42" s="39"/>
      <c r="Y42" s="49"/>
    </row>
    <row r="43" spans="2:25">
      <c r="T43" s="39"/>
      <c r="Y43" s="49"/>
    </row>
    <row r="44" spans="2:25">
      <c r="T44" s="39"/>
      <c r="Y44" s="49"/>
    </row>
    <row r="45" spans="2:25">
      <c r="T45" s="39"/>
      <c r="Y45" s="49"/>
    </row>
    <row r="46" spans="2:25">
      <c r="C46" s="125"/>
      <c r="D46" s="128"/>
      <c r="T46" s="39"/>
      <c r="Y46" s="49"/>
    </row>
    <row r="47" spans="2:25" ht="15">
      <c r="C47" s="125"/>
      <c r="D47" s="129"/>
      <c r="H47" s="125"/>
      <c r="I47" s="129"/>
      <c r="Q47" s="125"/>
      <c r="R47" s="128"/>
      <c r="S47" s="127"/>
      <c r="Y47" s="49"/>
    </row>
    <row r="48" spans="2:25" ht="15">
      <c r="C48" s="125"/>
      <c r="D48" s="128"/>
      <c r="H48" s="125"/>
      <c r="I48" s="128"/>
      <c r="Q48" s="125"/>
      <c r="R48" s="129"/>
      <c r="S48" s="127"/>
      <c r="Y48" s="49"/>
    </row>
    <row r="49" spans="3:25" ht="15">
      <c r="C49" s="125"/>
      <c r="D49" s="129"/>
      <c r="H49" s="125"/>
      <c r="I49" s="131"/>
      <c r="Q49" s="125"/>
      <c r="R49" s="128"/>
      <c r="S49" s="127"/>
      <c r="Y49" s="49"/>
    </row>
    <row r="50" spans="3:25" ht="15">
      <c r="C50" s="125"/>
      <c r="D50" s="128"/>
      <c r="H50" s="125"/>
      <c r="I50" s="132"/>
      <c r="Q50" s="125"/>
      <c r="R50" s="129"/>
      <c r="S50" s="127"/>
      <c r="Y50" s="49"/>
    </row>
    <row r="51" spans="3:25" ht="15">
      <c r="C51" s="125"/>
      <c r="D51" s="129"/>
      <c r="H51" s="125"/>
      <c r="I51" s="131"/>
      <c r="Q51" s="125"/>
      <c r="R51" s="128"/>
      <c r="S51" s="127"/>
      <c r="Y51" s="49"/>
    </row>
    <row r="52" spans="3:25" ht="15">
      <c r="C52" s="125"/>
      <c r="D52" s="128"/>
      <c r="H52" s="125"/>
      <c r="I52" s="130"/>
      <c r="O52" s="126"/>
      <c r="Q52" s="125"/>
      <c r="R52" s="129"/>
      <c r="S52" s="127"/>
      <c r="Y52" s="49"/>
    </row>
    <row r="53" spans="3:25">
      <c r="C53" s="125"/>
      <c r="D53" s="129"/>
      <c r="N53" s="39"/>
      <c r="Q53" s="125"/>
      <c r="R53" s="128"/>
      <c r="S53" s="127"/>
      <c r="Y53" s="49"/>
    </row>
    <row r="54" spans="3:25">
      <c r="C54" s="125"/>
      <c r="D54" s="128"/>
      <c r="N54" s="39"/>
      <c r="Q54" s="125"/>
      <c r="R54" s="129"/>
      <c r="S54" s="127"/>
      <c r="Y54" s="49"/>
    </row>
    <row r="55" spans="3:25" ht="15">
      <c r="C55" s="125"/>
      <c r="D55" s="129"/>
      <c r="Q55" s="125"/>
      <c r="R55" s="128"/>
      <c r="S55" s="127"/>
      <c r="Y55" s="49"/>
    </row>
    <row r="56" spans="3:25" ht="15">
      <c r="C56" s="125"/>
      <c r="D56" s="128"/>
      <c r="Q56" s="125"/>
      <c r="R56" s="129"/>
      <c r="S56" s="127"/>
      <c r="Y56" s="49"/>
    </row>
    <row r="57" spans="3:25" ht="15">
      <c r="C57" s="125"/>
      <c r="D57" s="129"/>
      <c r="Q57" s="125"/>
      <c r="R57" s="128"/>
      <c r="S57" s="127"/>
      <c r="Y57" s="49"/>
    </row>
    <row r="58" spans="3:25">
      <c r="C58" s="125"/>
      <c r="D58" s="128"/>
      <c r="Q58" s="125"/>
      <c r="R58" s="129"/>
      <c r="S58" s="127"/>
    </row>
    <row r="59" spans="3:25">
      <c r="C59" s="125"/>
      <c r="D59" s="129"/>
      <c r="Q59" s="125"/>
      <c r="R59" s="128"/>
      <c r="S59" s="127"/>
    </row>
    <row r="60" spans="3:25">
      <c r="C60" s="125"/>
      <c r="D60" s="128"/>
      <c r="Q60" s="125"/>
      <c r="R60" s="129"/>
      <c r="S60" s="127"/>
    </row>
    <row r="61" spans="3:25">
      <c r="C61" s="125"/>
      <c r="D61" s="131"/>
      <c r="Q61" s="125"/>
      <c r="R61" s="128"/>
      <c r="S61" s="127"/>
    </row>
    <row r="62" spans="3:25">
      <c r="C62" s="125"/>
      <c r="D62" s="132"/>
      <c r="Q62" s="125"/>
      <c r="R62" s="129"/>
      <c r="S62" s="127"/>
    </row>
    <row r="63" spans="3:25">
      <c r="C63" s="125"/>
      <c r="D63" s="131"/>
      <c r="Q63" s="125"/>
      <c r="R63" s="128"/>
      <c r="S63" s="127"/>
    </row>
    <row r="64" spans="3:25">
      <c r="C64" s="125"/>
      <c r="D64" s="130"/>
      <c r="F64" s="126"/>
      <c r="Q64" s="125"/>
      <c r="R64" s="129"/>
      <c r="S64" s="127"/>
    </row>
    <row r="65" spans="17:20">
      <c r="Q65" s="125"/>
      <c r="R65" s="128"/>
      <c r="S65" s="127"/>
    </row>
    <row r="66" spans="17:20">
      <c r="Q66" s="125"/>
      <c r="R66" s="129"/>
      <c r="S66" s="127"/>
    </row>
    <row r="67" spans="17:20">
      <c r="Q67" s="125"/>
      <c r="R67" s="128"/>
      <c r="S67" s="127"/>
    </row>
    <row r="68" spans="17:20">
      <c r="Q68" s="125"/>
      <c r="R68" s="129"/>
      <c r="S68" s="127"/>
    </row>
    <row r="69" spans="17:20">
      <c r="Q69" s="125"/>
      <c r="R69" s="128"/>
      <c r="S69" s="127"/>
    </row>
    <row r="70" spans="17:20">
      <c r="Q70" s="125"/>
      <c r="R70" s="129"/>
      <c r="S70" s="127"/>
    </row>
    <row r="71" spans="17:20">
      <c r="Q71" s="125"/>
      <c r="R71" s="128"/>
      <c r="S71" s="127"/>
    </row>
    <row r="72" spans="17:20">
      <c r="Q72" s="125"/>
      <c r="R72" s="129"/>
      <c r="S72" s="127"/>
    </row>
    <row r="73" spans="17:20">
      <c r="Q73" s="125"/>
      <c r="R73" s="128"/>
      <c r="S73" s="127"/>
    </row>
    <row r="74" spans="17:20">
      <c r="Q74" s="125"/>
      <c r="R74" s="129"/>
      <c r="S74" s="127"/>
    </row>
    <row r="75" spans="17:20">
      <c r="Q75" s="125"/>
      <c r="R75" s="128"/>
      <c r="S75" s="127"/>
    </row>
    <row r="76" spans="17:20">
      <c r="Q76" s="125"/>
      <c r="R76" s="131"/>
      <c r="S76" s="127"/>
    </row>
    <row r="77" spans="17:20">
      <c r="Q77" s="125"/>
      <c r="R77" s="132"/>
      <c r="S77" s="127"/>
    </row>
    <row r="78" spans="17:20">
      <c r="Q78" s="125"/>
      <c r="R78" s="131"/>
      <c r="S78" s="127"/>
    </row>
    <row r="79" spans="17:20">
      <c r="Q79" s="125"/>
      <c r="R79" s="130"/>
      <c r="S79" s="127"/>
      <c r="T79" s="126"/>
    </row>
  </sheetData>
  <mergeCells count="15">
    <mergeCell ref="C30:J30"/>
    <mergeCell ref="B2:D4"/>
    <mergeCell ref="E2:X2"/>
    <mergeCell ref="E3:P3"/>
    <mergeCell ref="Q3:X3"/>
    <mergeCell ref="E4:X4"/>
    <mergeCell ref="B6:F8"/>
    <mergeCell ref="G6:L7"/>
    <mergeCell ref="M6:O6"/>
    <mergeCell ref="Q6:W8"/>
    <mergeCell ref="G9:L9"/>
    <mergeCell ref="M9:O9"/>
    <mergeCell ref="B10:F10"/>
    <mergeCell ref="Q26:R26"/>
    <mergeCell ref="C29:X29"/>
  </mergeCells>
  <conditionalFormatting sqref="W11:W28">
    <cfRule type="cellIs" dxfId="1" priority="1" operator="equal">
      <formula>"BAJO"</formula>
    </cfRule>
  </conditionalFormatting>
  <printOptions horizontalCentered="1" verticalCentered="1"/>
  <pageMargins left="0.39370078740157483" right="0.39370078740157483" top="0.39370078740157483" bottom="0.39370078740157483" header="0.31496062992125984" footer="0.59055118110236227"/>
  <pageSetup scale="27" orientation="landscape" r:id="rId1"/>
  <headerFooter>
    <oddFooter xml:space="preserve">&amp;L&amp;"Arial,Normal"&amp;9Avenida Calle 26 No. 57-83 Torre 8, Piso 8 CEMSA - C.P. 111321 PBX:(+57) 601-3779555 - Información: Línea 195 
Sede Operativa - Atención al Ciudadano: Calle 22D No. 120-40 www.umv.gov.co&amp;RGCON-FM-029
Página &amp;P de &amp;N
</oddFooter>
  </headerFooter>
  <rowBreaks count="1" manualBreakCount="1">
    <brk id="41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92"/>
  <sheetViews>
    <sheetView tabSelected="1" topLeftCell="A3" zoomScale="40" zoomScaleNormal="40" workbookViewId="0">
      <selection activeCell="O13" sqref="O13"/>
    </sheetView>
  </sheetViews>
  <sheetFormatPr baseColWidth="10" defaultColWidth="11.5" defaultRowHeight="21" zeroHeight="1"/>
  <cols>
    <col min="1" max="1" width="4.33203125" style="49" customWidth="1"/>
    <col min="2" max="2" width="7.33203125" style="49" customWidth="1"/>
    <col min="3" max="3" width="26.5" style="49" customWidth="1"/>
    <col min="4" max="4" width="45.5" style="49" customWidth="1"/>
    <col min="5" max="5" width="14" style="49" bestFit="1" customWidth="1"/>
    <col min="6" max="6" width="14.6640625" style="49" customWidth="1"/>
    <col min="7" max="7" width="21.5" style="49" customWidth="1"/>
    <col min="8" max="8" width="19.5" style="49" customWidth="1"/>
    <col min="9" max="9" width="27.5" style="49" customWidth="1"/>
    <col min="10" max="11" width="22.6640625" style="49" customWidth="1"/>
    <col min="12" max="12" width="24.1640625" style="49" customWidth="1"/>
    <col min="13" max="13" width="19.1640625" style="49" customWidth="1"/>
    <col min="14" max="14" width="27.33203125" style="49" customWidth="1"/>
    <col min="15" max="15" width="42" style="49" bestFit="1" customWidth="1"/>
    <col min="16" max="16" width="26.33203125" style="49" customWidth="1"/>
    <col min="17" max="17" width="21.33203125" style="49" customWidth="1"/>
    <col min="18" max="18" width="21.5" style="49" customWidth="1"/>
    <col min="19" max="19" width="28.33203125" style="49" customWidth="1"/>
    <col min="20" max="20" width="30.1640625" style="49" customWidth="1"/>
    <col min="21" max="21" width="2.5" style="39" customWidth="1"/>
    <col min="22" max="16384" width="11.5" style="49"/>
  </cols>
  <sheetData>
    <row r="1" spans="2:22"/>
    <row r="2" spans="2:22" ht="39.75" customHeight="1">
      <c r="B2" s="192"/>
      <c r="C2" s="193"/>
      <c r="D2" s="194"/>
      <c r="E2" s="201" t="s">
        <v>78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3"/>
      <c r="U2" s="121"/>
      <c r="V2" s="121"/>
    </row>
    <row r="3" spans="2:22" ht="17.25" customHeight="1">
      <c r="B3" s="195"/>
      <c r="C3" s="196"/>
      <c r="D3" s="197"/>
      <c r="E3" s="204" t="s">
        <v>81</v>
      </c>
      <c r="F3" s="205"/>
      <c r="G3" s="205"/>
      <c r="H3" s="205"/>
      <c r="I3" s="205"/>
      <c r="J3" s="205"/>
      <c r="K3" s="205"/>
      <c r="L3" s="205"/>
      <c r="M3" s="204" t="s">
        <v>83</v>
      </c>
      <c r="N3" s="205"/>
      <c r="O3" s="205"/>
      <c r="P3" s="205"/>
      <c r="Q3" s="205"/>
      <c r="R3" s="205"/>
      <c r="S3" s="205"/>
      <c r="T3" s="206"/>
      <c r="U3" s="122"/>
      <c r="V3" s="122"/>
    </row>
    <row r="4" spans="2:22" ht="17.25" customHeight="1">
      <c r="B4" s="198"/>
      <c r="C4" s="199"/>
      <c r="D4" s="200"/>
      <c r="E4" s="204" t="s">
        <v>84</v>
      </c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6"/>
      <c r="U4" s="122"/>
      <c r="V4" s="122"/>
    </row>
    <row r="5" spans="2:22" ht="15.75" customHeight="1" thickBot="1"/>
    <row r="6" spans="2:22" ht="65.25" customHeight="1">
      <c r="B6" s="207" t="s">
        <v>76</v>
      </c>
      <c r="C6" s="208"/>
      <c r="D6" s="208"/>
      <c r="E6" s="208"/>
      <c r="F6" s="209"/>
      <c r="G6" s="216" t="s">
        <v>77</v>
      </c>
      <c r="H6" s="217"/>
      <c r="I6" s="217"/>
      <c r="J6" s="217"/>
      <c r="K6" s="217"/>
      <c r="L6" s="217"/>
      <c r="M6" s="223" t="s">
        <v>105</v>
      </c>
      <c r="N6" s="224"/>
      <c r="O6" s="224"/>
      <c r="P6" s="224"/>
      <c r="Q6" s="224"/>
      <c r="R6" s="224"/>
      <c r="S6" s="225"/>
      <c r="T6" s="39"/>
      <c r="U6" s="49"/>
    </row>
    <row r="7" spans="2:22" ht="59.25" customHeight="1" thickBot="1">
      <c r="B7" s="210"/>
      <c r="C7" s="211"/>
      <c r="D7" s="211"/>
      <c r="E7" s="211"/>
      <c r="F7" s="212"/>
      <c r="G7" s="218"/>
      <c r="H7" s="219"/>
      <c r="I7" s="219"/>
      <c r="J7" s="219"/>
      <c r="K7" s="219"/>
      <c r="L7" s="219"/>
      <c r="M7" s="226"/>
      <c r="N7" s="227"/>
      <c r="O7" s="227"/>
      <c r="P7" s="227"/>
      <c r="Q7" s="227"/>
      <c r="R7" s="227"/>
      <c r="S7" s="228"/>
      <c r="T7" s="39"/>
      <c r="U7" s="49"/>
    </row>
    <row r="8" spans="2:22" ht="81" customHeight="1" thickBot="1">
      <c r="B8" s="213"/>
      <c r="C8" s="214"/>
      <c r="D8" s="214"/>
      <c r="E8" s="214"/>
      <c r="F8" s="215"/>
      <c r="G8" s="105" t="s">
        <v>113</v>
      </c>
      <c r="H8" s="106" t="s">
        <v>114</v>
      </c>
      <c r="I8" s="106" t="s">
        <v>119</v>
      </c>
      <c r="J8" s="106" t="s">
        <v>115</v>
      </c>
      <c r="K8" s="106" t="s">
        <v>120</v>
      </c>
      <c r="L8" s="106" t="s">
        <v>116</v>
      </c>
      <c r="M8" s="229"/>
      <c r="N8" s="230"/>
      <c r="O8" s="230"/>
      <c r="P8" s="230"/>
      <c r="Q8" s="230"/>
      <c r="R8" s="230"/>
      <c r="S8" s="231"/>
      <c r="T8" s="133"/>
      <c r="U8" s="49"/>
    </row>
    <row r="9" spans="2:22" ht="72" customHeight="1" thickBot="1">
      <c r="B9" s="158" t="s">
        <v>64</v>
      </c>
      <c r="C9" s="159" t="s">
        <v>65</v>
      </c>
      <c r="D9" s="159" t="s">
        <v>85</v>
      </c>
      <c r="E9" s="159" t="s">
        <v>72</v>
      </c>
      <c r="F9" s="160" t="s">
        <v>82</v>
      </c>
      <c r="G9" s="245" t="s">
        <v>70</v>
      </c>
      <c r="H9" s="246"/>
      <c r="I9" s="246"/>
      <c r="J9" s="246"/>
      <c r="K9" s="246"/>
      <c r="L9" s="247"/>
      <c r="M9" s="161" t="s">
        <v>66</v>
      </c>
      <c r="N9" s="162" t="s">
        <v>67</v>
      </c>
      <c r="O9" s="162" t="s">
        <v>68</v>
      </c>
      <c r="P9" s="162" t="s">
        <v>0</v>
      </c>
      <c r="Q9" s="162" t="s">
        <v>69</v>
      </c>
      <c r="R9" s="162" t="s">
        <v>1</v>
      </c>
      <c r="S9" s="162" t="s">
        <v>2</v>
      </c>
      <c r="T9" s="133"/>
      <c r="U9" s="49"/>
    </row>
    <row r="10" spans="2:22">
      <c r="B10" s="248"/>
      <c r="C10" s="249"/>
      <c r="D10" s="249"/>
      <c r="E10" s="249"/>
      <c r="F10" s="250"/>
      <c r="G10" s="143"/>
      <c r="H10" s="144"/>
      <c r="I10" s="144"/>
      <c r="J10" s="144"/>
      <c r="K10" s="186"/>
      <c r="L10" s="172"/>
      <c r="M10" s="145"/>
      <c r="N10" s="146"/>
      <c r="O10" s="146"/>
      <c r="P10" s="147"/>
      <c r="Q10" s="148"/>
      <c r="R10" s="149"/>
      <c r="S10" s="150"/>
      <c r="T10" s="133"/>
      <c r="U10" s="49"/>
    </row>
    <row r="11" spans="2:22" ht="76">
      <c r="B11" s="85">
        <v>1</v>
      </c>
      <c r="C11" s="151" t="s">
        <v>106</v>
      </c>
      <c r="D11" s="164" t="s">
        <v>107</v>
      </c>
      <c r="E11" s="86" t="s">
        <v>72</v>
      </c>
      <c r="F11" s="166">
        <v>1</v>
      </c>
      <c r="G11" s="88"/>
      <c r="H11" s="89">
        <v>1440971</v>
      </c>
      <c r="I11" s="89">
        <v>1440971</v>
      </c>
      <c r="J11" s="90">
        <v>1399000</v>
      </c>
      <c r="K11" s="90">
        <v>1399000</v>
      </c>
      <c r="L11" s="173"/>
      <c r="M11" s="152">
        <f>COUNT(G11:L11)</f>
        <v>4</v>
      </c>
      <c r="N11" s="153">
        <f>ROUND(AVERAGE(G11:L11),2)</f>
        <v>1419985.5</v>
      </c>
      <c r="O11" s="154">
        <f>ROUND(+N11*F11,2)</f>
        <v>1419985.5</v>
      </c>
      <c r="P11" s="155">
        <f>STDEVP(G11:L11)</f>
        <v>20985.5</v>
      </c>
      <c r="Q11" s="156">
        <f t="shared" ref="Q11:Q15" si="0">P11/N11*100</f>
        <v>1.4778672035735576</v>
      </c>
      <c r="R11" s="157">
        <f t="shared" ref="R11:R15" si="1">100-Q11</f>
        <v>98.522132796426447</v>
      </c>
      <c r="S11" s="99" t="str">
        <f t="shared" ref="S11:S15" si="2">IF(R11&gt;70,"ALTO","BAJO")</f>
        <v>ALTO</v>
      </c>
      <c r="T11" s="134"/>
      <c r="U11" s="49"/>
    </row>
    <row r="12" spans="2:22" ht="57" customHeight="1">
      <c r="B12" s="85">
        <v>2</v>
      </c>
      <c r="C12" s="151" t="s">
        <v>108</v>
      </c>
      <c r="D12" s="164" t="s">
        <v>109</v>
      </c>
      <c r="E12" s="86" t="s">
        <v>72</v>
      </c>
      <c r="F12" s="166">
        <v>4</v>
      </c>
      <c r="G12" s="88">
        <v>80920</v>
      </c>
      <c r="H12" s="89">
        <v>50000</v>
      </c>
      <c r="I12" s="89">
        <f>214914/4</f>
        <v>53728.5</v>
      </c>
      <c r="J12" s="90">
        <v>54940</v>
      </c>
      <c r="K12" s="91">
        <v>48000</v>
      </c>
      <c r="L12" s="173">
        <v>104000</v>
      </c>
      <c r="M12" s="152">
        <f>COUNT(G12:L12)</f>
        <v>6</v>
      </c>
      <c r="N12" s="153">
        <f>ROUND(AVERAGE(G12:L12),2)</f>
        <v>65264.75</v>
      </c>
      <c r="O12" s="154">
        <f>ROUND(+N12*F12,2)</f>
        <v>261059</v>
      </c>
      <c r="P12" s="155">
        <f>STDEVP(G12:L12)</f>
        <v>20478.753855622337</v>
      </c>
      <c r="Q12" s="156">
        <f t="shared" si="0"/>
        <v>31.377970275872251</v>
      </c>
      <c r="R12" s="157">
        <f t="shared" si="1"/>
        <v>68.622029724127742</v>
      </c>
      <c r="S12" s="99" t="str">
        <f t="shared" si="2"/>
        <v>BAJO</v>
      </c>
      <c r="T12" s="39"/>
      <c r="U12" s="49"/>
    </row>
    <row r="13" spans="2:22" ht="57" customHeight="1">
      <c r="B13" s="85">
        <v>3</v>
      </c>
      <c r="C13" s="163" t="s">
        <v>108</v>
      </c>
      <c r="D13" s="165" t="s">
        <v>110</v>
      </c>
      <c r="E13" s="86" t="s">
        <v>72</v>
      </c>
      <c r="F13" s="166">
        <v>2</v>
      </c>
      <c r="G13" s="88">
        <v>80920</v>
      </c>
      <c r="H13" s="89">
        <v>50000</v>
      </c>
      <c r="I13" s="89">
        <f t="shared" ref="I13:I15" si="3">214914/4</f>
        <v>53728.5</v>
      </c>
      <c r="J13" s="90">
        <v>46000</v>
      </c>
      <c r="K13" s="91">
        <v>48000</v>
      </c>
      <c r="L13" s="173">
        <v>91000</v>
      </c>
      <c r="M13" s="152">
        <f>COUNT(G13:L13)</f>
        <v>6</v>
      </c>
      <c r="N13" s="153">
        <f>ROUND(AVERAGE(G13:L13),2)</f>
        <v>61608.08</v>
      </c>
      <c r="O13" s="154">
        <f>ROUND(+N13*F13,2)</f>
        <v>123216.16</v>
      </c>
      <c r="P13" s="155">
        <f>STDEVP(G13:L13)</f>
        <v>17618.468152331581</v>
      </c>
      <c r="Q13" s="156">
        <f t="shared" si="0"/>
        <v>28.597658216798155</v>
      </c>
      <c r="R13" s="157">
        <f t="shared" si="1"/>
        <v>71.402341783201848</v>
      </c>
      <c r="S13" s="99" t="str">
        <f t="shared" si="2"/>
        <v>ALTO</v>
      </c>
      <c r="T13" s="39"/>
      <c r="U13" s="49"/>
    </row>
    <row r="14" spans="2:22" ht="57" customHeight="1">
      <c r="B14" s="101">
        <v>4</v>
      </c>
      <c r="C14" s="151" t="s">
        <v>108</v>
      </c>
      <c r="D14" s="164" t="s">
        <v>111</v>
      </c>
      <c r="E14" s="86" t="s">
        <v>72</v>
      </c>
      <c r="F14" s="166">
        <v>2</v>
      </c>
      <c r="G14" s="88">
        <v>80920</v>
      </c>
      <c r="H14" s="89">
        <v>50000</v>
      </c>
      <c r="I14" s="89">
        <f t="shared" si="3"/>
        <v>53728.5</v>
      </c>
      <c r="J14" s="90">
        <v>46000</v>
      </c>
      <c r="K14" s="91">
        <v>48000</v>
      </c>
      <c r="L14" s="173">
        <v>91000</v>
      </c>
      <c r="M14" s="152">
        <f>COUNT(G14:L14)</f>
        <v>6</v>
      </c>
      <c r="N14" s="153">
        <f>ROUND(AVERAGE(G14:L14),2)</f>
        <v>61608.08</v>
      </c>
      <c r="O14" s="154">
        <f>ROUND(+N14*F14,2)</f>
        <v>123216.16</v>
      </c>
      <c r="P14" s="155">
        <f>STDEVP(G14:L14)</f>
        <v>17618.468152331581</v>
      </c>
      <c r="Q14" s="156">
        <f t="shared" si="0"/>
        <v>28.597658216798155</v>
      </c>
      <c r="R14" s="157">
        <f t="shared" si="1"/>
        <v>71.402341783201848</v>
      </c>
      <c r="S14" s="99" t="str">
        <f t="shared" si="2"/>
        <v>ALTO</v>
      </c>
      <c r="T14" s="39"/>
      <c r="U14" s="49"/>
    </row>
    <row r="15" spans="2:22" ht="57" customHeight="1" thickBot="1">
      <c r="B15" s="167">
        <v>5</v>
      </c>
      <c r="C15" s="170" t="s">
        <v>108</v>
      </c>
      <c r="D15" s="171" t="s">
        <v>112</v>
      </c>
      <c r="E15" s="168" t="s">
        <v>72</v>
      </c>
      <c r="F15" s="169">
        <v>2</v>
      </c>
      <c r="G15" s="174">
        <v>80920</v>
      </c>
      <c r="H15" s="175">
        <v>50000</v>
      </c>
      <c r="I15" s="89">
        <f t="shared" si="3"/>
        <v>53728.5</v>
      </c>
      <c r="J15" s="90">
        <v>46000</v>
      </c>
      <c r="K15" s="187">
        <v>48000</v>
      </c>
      <c r="L15" s="176">
        <v>91000</v>
      </c>
      <c r="M15" s="177">
        <f>COUNT(G15:L15)</f>
        <v>6</v>
      </c>
      <c r="N15" s="178">
        <f>ROUND(AVERAGE(G15:L15),2)</f>
        <v>61608.08</v>
      </c>
      <c r="O15" s="179">
        <f>ROUND(+N15*F15,2)</f>
        <v>123216.16</v>
      </c>
      <c r="P15" s="180">
        <f>STDEVP(G15:L15)</f>
        <v>17618.468152331581</v>
      </c>
      <c r="Q15" s="181">
        <f t="shared" si="0"/>
        <v>28.597658216798155</v>
      </c>
      <c r="R15" s="182">
        <f t="shared" si="1"/>
        <v>71.402341783201848</v>
      </c>
      <c r="S15" s="183" t="str">
        <f t="shared" si="2"/>
        <v>ALTO</v>
      </c>
      <c r="T15" s="39"/>
      <c r="U15" s="49"/>
    </row>
    <row r="16" spans="2:22" ht="57" customHeight="1" thickBot="1">
      <c r="B16" s="251" t="s">
        <v>118</v>
      </c>
      <c r="C16" s="252"/>
      <c r="D16" s="252"/>
      <c r="E16" s="252"/>
      <c r="F16" s="253"/>
      <c r="G16" s="185">
        <f>+SUMPRODUCT(G11:G15,$F$11:$F$15)</f>
        <v>809200</v>
      </c>
      <c r="H16" s="185">
        <f>+SUMPRODUCT(H11:H15,$F$11:$F$15)</f>
        <v>1940971</v>
      </c>
      <c r="I16" s="185">
        <f t="shared" ref="I16:L16" si="4">+SUMPRODUCT(I11:I15,$F$11:$F$15)</f>
        <v>1978256</v>
      </c>
      <c r="J16" s="185">
        <f t="shared" si="4"/>
        <v>1894760</v>
      </c>
      <c r="K16" s="190">
        <f t="shared" si="4"/>
        <v>1879000</v>
      </c>
      <c r="L16" s="185">
        <f t="shared" si="4"/>
        <v>962000</v>
      </c>
      <c r="M16" s="241"/>
      <c r="N16" s="242"/>
      <c r="O16" s="242"/>
      <c r="P16" s="242"/>
      <c r="Q16" s="242"/>
      <c r="R16" s="242"/>
      <c r="S16" s="243"/>
      <c r="T16" s="39"/>
      <c r="U16" s="49"/>
    </row>
    <row r="17" spans="2:20" ht="19.5" customHeight="1"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23"/>
      <c r="N17" s="123"/>
      <c r="O17" s="123"/>
      <c r="P17" s="123"/>
      <c r="Q17" s="123"/>
      <c r="R17" s="123"/>
      <c r="S17" s="123"/>
      <c r="T17" s="123"/>
    </row>
    <row r="18" spans="2:20" ht="19.5" customHeight="1">
      <c r="B18" s="49" t="s">
        <v>121</v>
      </c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23"/>
      <c r="N18" s="123"/>
      <c r="O18" s="123"/>
      <c r="P18" s="123"/>
      <c r="Q18" s="123"/>
      <c r="R18" s="123"/>
      <c r="S18" s="123"/>
      <c r="T18" s="123"/>
    </row>
    <row r="19" spans="2:20" ht="19.5" customHeight="1"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23"/>
      <c r="N19" s="123"/>
      <c r="O19" s="123"/>
      <c r="P19" s="123"/>
      <c r="Q19" s="123"/>
      <c r="R19" s="123"/>
      <c r="S19" s="123"/>
      <c r="T19" s="123"/>
    </row>
    <row r="20" spans="2:20" ht="19.5" customHeight="1"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23"/>
      <c r="N20" s="123"/>
      <c r="O20" s="123"/>
      <c r="P20" s="123"/>
      <c r="Q20" s="123"/>
      <c r="R20" s="123"/>
      <c r="S20" s="123"/>
      <c r="T20" s="123"/>
    </row>
    <row r="21" spans="2:20" ht="19.5" customHeight="1"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23"/>
      <c r="N21" s="123"/>
      <c r="O21" s="123"/>
      <c r="P21" s="123"/>
      <c r="Q21" s="123"/>
      <c r="R21" s="123"/>
      <c r="S21" s="123"/>
      <c r="T21" s="123"/>
    </row>
    <row r="22" spans="2:20" ht="19.5" customHeight="1"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23"/>
      <c r="N22" s="123"/>
      <c r="O22" s="123"/>
      <c r="P22" s="123"/>
      <c r="Q22" s="123"/>
      <c r="R22" s="123"/>
      <c r="S22" s="123"/>
      <c r="T22" s="123"/>
    </row>
    <row r="23" spans="2:20" ht="19.5" customHeight="1"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23"/>
      <c r="N23" s="123"/>
      <c r="O23" s="123"/>
      <c r="P23" s="123"/>
      <c r="Q23" s="123"/>
      <c r="R23" s="123"/>
      <c r="S23" s="123"/>
      <c r="T23" s="123"/>
    </row>
    <row r="24" spans="2:20" ht="19.5" customHeight="1"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23"/>
      <c r="N24" s="123"/>
      <c r="O24" s="123"/>
      <c r="P24" s="123"/>
      <c r="Q24" s="123"/>
      <c r="R24" s="123"/>
      <c r="S24" s="123"/>
      <c r="T24" s="123"/>
    </row>
    <row r="25" spans="2:20" ht="19.5" customHeight="1">
      <c r="B25" s="49" t="s">
        <v>123</v>
      </c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23"/>
      <c r="N25" s="123"/>
      <c r="O25" s="123"/>
      <c r="P25" s="123"/>
      <c r="Q25" s="123"/>
      <c r="R25" s="123"/>
      <c r="S25" s="123"/>
      <c r="T25" s="123"/>
    </row>
    <row r="26" spans="2:20" ht="19.5" customHeight="1">
      <c r="B26" s="49" t="s">
        <v>122</v>
      </c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23"/>
      <c r="N26" s="123"/>
      <c r="O26" s="123"/>
      <c r="P26" s="123"/>
      <c r="Q26" s="123"/>
      <c r="R26" s="123"/>
      <c r="S26" s="123"/>
      <c r="T26" s="123"/>
    </row>
    <row r="27" spans="2:20" ht="19.5" customHeight="1">
      <c r="B27" s="49" t="s">
        <v>124</v>
      </c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23"/>
      <c r="N27" s="123"/>
      <c r="O27" s="123"/>
      <c r="P27" s="123"/>
      <c r="Q27" s="123"/>
      <c r="R27" s="123"/>
      <c r="S27" s="123"/>
      <c r="T27" s="123"/>
    </row>
    <row r="28" spans="2:20" s="39" customFormat="1" ht="34.5" customHeight="1">
      <c r="B28" s="49"/>
      <c r="C28" s="244" t="s">
        <v>117</v>
      </c>
      <c r="D28" s="244"/>
      <c r="E28" s="244"/>
      <c r="F28" s="244"/>
      <c r="G28" s="244"/>
      <c r="H28" s="244"/>
      <c r="I28" s="189"/>
      <c r="J28" s="188"/>
      <c r="K28" s="47"/>
      <c r="L28" s="47"/>
      <c r="M28" s="49"/>
      <c r="N28" s="49"/>
      <c r="O28" s="49"/>
      <c r="P28" s="49"/>
      <c r="Q28" s="49"/>
      <c r="R28" s="49"/>
      <c r="S28" s="49"/>
      <c r="T28" s="49"/>
    </row>
    <row r="29" spans="2:20" s="39" customFormat="1">
      <c r="B29" s="49"/>
      <c r="C29" s="40"/>
      <c r="D29" s="40"/>
      <c r="E29" s="49"/>
      <c r="F29" s="49"/>
      <c r="G29" s="47"/>
      <c r="H29" s="47"/>
      <c r="I29" s="47"/>
      <c r="J29" s="188"/>
      <c r="K29" s="47"/>
      <c r="L29" s="47"/>
      <c r="M29" s="49"/>
      <c r="N29" s="49"/>
      <c r="O29" s="49"/>
      <c r="P29" s="49"/>
      <c r="Q29" s="49"/>
      <c r="R29" s="49"/>
      <c r="S29" s="49"/>
      <c r="T29" s="49"/>
    </row>
    <row r="30" spans="2:20" s="39" customFormat="1" hidden="1">
      <c r="B30" s="49"/>
      <c r="C30" s="40"/>
      <c r="D30" s="40"/>
      <c r="E30" s="49"/>
      <c r="F30" s="49"/>
      <c r="G30" s="47"/>
      <c r="H30" s="47"/>
      <c r="I30" s="47"/>
      <c r="J30" s="47"/>
      <c r="K30" s="47"/>
      <c r="L30" s="47"/>
      <c r="M30" s="49"/>
      <c r="N30" s="49"/>
      <c r="O30" s="49"/>
      <c r="P30" s="49"/>
      <c r="Q30" s="49"/>
      <c r="R30" s="49"/>
      <c r="S30" s="49"/>
      <c r="T30" s="49"/>
    </row>
    <row r="31" spans="2:20" s="39" customFormat="1" hidden="1">
      <c r="B31" s="49"/>
      <c r="C31" s="40"/>
      <c r="D31" s="40"/>
      <c r="E31" s="49"/>
      <c r="F31" s="49"/>
      <c r="G31" s="47"/>
      <c r="H31" s="47"/>
      <c r="I31" s="47"/>
      <c r="J31" s="47"/>
      <c r="K31" s="47"/>
      <c r="L31" s="47"/>
      <c r="M31" s="49"/>
      <c r="N31" s="49"/>
      <c r="O31" s="49"/>
      <c r="P31" s="49"/>
      <c r="Q31" s="49"/>
      <c r="R31" s="49"/>
      <c r="S31" s="49"/>
      <c r="T31" s="49"/>
    </row>
    <row r="32" spans="2:20" s="39" customFormat="1" hidden="1">
      <c r="B32" s="49"/>
      <c r="C32" s="40"/>
      <c r="D32" s="40"/>
      <c r="E32" s="49"/>
      <c r="F32" s="49"/>
      <c r="G32" s="47"/>
      <c r="H32" s="47"/>
      <c r="I32" s="47"/>
      <c r="J32" s="47"/>
      <c r="K32" s="47"/>
      <c r="L32" s="47"/>
      <c r="M32" s="49"/>
      <c r="N32" s="49"/>
      <c r="O32" s="49"/>
      <c r="P32" s="49"/>
      <c r="Q32" s="49"/>
      <c r="R32" s="49"/>
      <c r="S32" s="49"/>
      <c r="T32" s="49"/>
    </row>
    <row r="33" spans="3:21" hidden="1">
      <c r="C33" s="55"/>
      <c r="D33" s="55"/>
    </row>
    <row r="34" spans="3:21" hidden="1">
      <c r="P34" s="39"/>
      <c r="U34" s="49"/>
    </row>
    <row r="35" spans="3:21" hidden="1">
      <c r="P35" s="39"/>
      <c r="U35" s="49"/>
    </row>
    <row r="36" spans="3:21" hidden="1">
      <c r="P36" s="39"/>
      <c r="U36" s="49"/>
    </row>
    <row r="37" spans="3:21" hidden="1">
      <c r="P37" s="39"/>
      <c r="U37" s="49"/>
    </row>
    <row r="38" spans="3:21" hidden="1">
      <c r="P38" s="39"/>
      <c r="U38" s="49"/>
    </row>
    <row r="39" spans="3:21" hidden="1">
      <c r="M39" s="125"/>
      <c r="P39" s="39"/>
      <c r="U39" s="49"/>
    </row>
    <row r="40" spans="3:21" hidden="1">
      <c r="P40" s="39"/>
      <c r="U40" s="49"/>
    </row>
    <row r="41" spans="3:21" hidden="1">
      <c r="P41" s="39"/>
      <c r="U41" s="49"/>
    </row>
    <row r="42" spans="3:21" ht="15" hidden="1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U42" s="49"/>
    </row>
    <row r="43" spans="3:21" ht="15" hidden="1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U43" s="49"/>
    </row>
    <row r="44" spans="3:21" ht="15" hidden="1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U44" s="49"/>
    </row>
    <row r="45" spans="3:21" ht="15" hidden="1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U45" s="49"/>
    </row>
    <row r="46" spans="3:21" ht="15" hidden="1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U46" s="49"/>
    </row>
    <row r="47" spans="3:21" ht="15" hidden="1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U47" s="49"/>
    </row>
    <row r="48" spans="3:21" ht="15" hidden="1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U48" s="49"/>
    </row>
    <row r="49" spans="3:21" ht="15" hidden="1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U49" s="49"/>
    </row>
    <row r="50" spans="3:21" ht="15" hidden="1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U50" s="49"/>
    </row>
    <row r="51" spans="3:21" ht="15" hidden="1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U51" s="49"/>
    </row>
    <row r="52" spans="3:21" ht="15" hidden="1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U52" s="49"/>
    </row>
    <row r="53" spans="3:21" ht="15" hidden="1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U53" s="49"/>
    </row>
    <row r="54" spans="3:21" ht="15" hidden="1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U54" s="49"/>
    </row>
    <row r="55" spans="3:21" hidden="1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3:21" hidden="1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3:21" hidden="1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3:21" hidden="1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3:21" hidden="1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3:21" hidden="1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3:21" hidden="1"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3:21" hidden="1"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3:21" hidden="1"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3:21" hidden="1"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3:18" hidden="1"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3:18" hidden="1"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3:18" hidden="1"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3:18" hidden="1"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3:18" hidden="1"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3:18" hidden="1"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3:18" hidden="1"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3:18" hidden="1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3:18" hidden="1"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3:18" hidden="1"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3:18" hidden="1"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3:18" hidden="1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3:18" hidden="1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3:18" hidden="1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3:18" hidden="1"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3:18" hidden="1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3:18" hidden="1"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3:18" hidden="1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3:18" hidden="1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3:18" hidden="1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3:18" hidden="1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3:18" hidden="1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3:18" hidden="1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3:18" hidden="1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3:18" hidden="1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3:18"/>
    <row r="91" spans="3:18"/>
    <row r="92" spans="3:18"/>
  </sheetData>
  <mergeCells count="14">
    <mergeCell ref="M16:S16"/>
    <mergeCell ref="C28:H28"/>
    <mergeCell ref="C17:L17"/>
    <mergeCell ref="B2:D4"/>
    <mergeCell ref="E2:T2"/>
    <mergeCell ref="E3:L3"/>
    <mergeCell ref="M3:T3"/>
    <mergeCell ref="E4:T4"/>
    <mergeCell ref="B6:F8"/>
    <mergeCell ref="G6:L7"/>
    <mergeCell ref="M6:S8"/>
    <mergeCell ref="G9:L9"/>
    <mergeCell ref="B10:F10"/>
    <mergeCell ref="B16:F16"/>
  </mergeCells>
  <conditionalFormatting sqref="S11:S15">
    <cfRule type="cellIs" dxfId="0" priority="1" operator="equal">
      <formula>"BAJO"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N11"/>
  <sheetViews>
    <sheetView workbookViewId="0">
      <selection activeCell="R15" sqref="R15"/>
    </sheetView>
  </sheetViews>
  <sheetFormatPr baseColWidth="10" defaultRowHeight="15"/>
  <cols>
    <col min="4" max="4" width="52.5" bestFit="1" customWidth="1"/>
    <col min="6" max="6" width="18.5" customWidth="1"/>
    <col min="11" max="11" width="18" customWidth="1"/>
    <col min="21" max="21" width="16.1640625" customWidth="1"/>
    <col min="38" max="38" width="15.5" customWidth="1"/>
  </cols>
  <sheetData>
    <row r="3" spans="1:40" ht="16" thickBot="1"/>
    <row r="4" spans="1:40" s="9" customFormat="1" ht="72">
      <c r="A4" s="1" t="s">
        <v>4</v>
      </c>
      <c r="B4" s="1" t="s">
        <v>5</v>
      </c>
      <c r="C4" s="1" t="s">
        <v>6</v>
      </c>
      <c r="D4" s="1" t="s">
        <v>7</v>
      </c>
      <c r="E4" s="2" t="s">
        <v>8</v>
      </c>
      <c r="F4" s="3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5" t="s">
        <v>16</v>
      </c>
      <c r="N4" s="4" t="s">
        <v>17</v>
      </c>
      <c r="O4" s="254" t="s">
        <v>18</v>
      </c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6"/>
      <c r="AA4" s="6"/>
      <c r="AB4" s="6"/>
      <c r="AC4" s="6"/>
      <c r="AD4" s="6"/>
      <c r="AE4" s="4" t="s">
        <v>19</v>
      </c>
      <c r="AF4" s="4" t="s">
        <v>3</v>
      </c>
      <c r="AG4" s="4" t="s">
        <v>20</v>
      </c>
      <c r="AH4" s="4" t="s">
        <v>21</v>
      </c>
      <c r="AI4" s="4" t="s">
        <v>22</v>
      </c>
      <c r="AJ4" s="4" t="s">
        <v>23</v>
      </c>
      <c r="AK4" s="4" t="s">
        <v>24</v>
      </c>
      <c r="AL4" s="7" t="s">
        <v>25</v>
      </c>
      <c r="AM4" s="8" t="s">
        <v>26</v>
      </c>
    </row>
    <row r="5" spans="1:40" s="9" customFormat="1" ht="11">
      <c r="A5" s="11">
        <v>2011</v>
      </c>
      <c r="B5" s="10">
        <v>340</v>
      </c>
      <c r="C5" s="10" t="s">
        <v>28</v>
      </c>
      <c r="D5" s="10" t="s">
        <v>29</v>
      </c>
      <c r="E5" s="12" t="s">
        <v>42</v>
      </c>
      <c r="F5" s="13">
        <v>40827</v>
      </c>
      <c r="G5" s="10" t="s">
        <v>44</v>
      </c>
      <c r="H5" s="10" t="s">
        <v>27</v>
      </c>
      <c r="I5" s="10" t="s">
        <v>30</v>
      </c>
      <c r="J5" s="10"/>
      <c r="K5" s="14">
        <v>7287250</v>
      </c>
      <c r="L5" s="10"/>
      <c r="M5" s="10" t="s">
        <v>31</v>
      </c>
      <c r="N5" s="10"/>
      <c r="O5" s="10" t="s">
        <v>32</v>
      </c>
      <c r="P5" s="10" t="s">
        <v>33</v>
      </c>
      <c r="Q5" s="10" t="s">
        <v>34</v>
      </c>
      <c r="R5" s="10" t="s">
        <v>35</v>
      </c>
      <c r="S5" s="10" t="s">
        <v>36</v>
      </c>
      <c r="T5" s="10" t="s">
        <v>37</v>
      </c>
      <c r="U5" s="10" t="s">
        <v>38</v>
      </c>
      <c r="V5" s="10" t="s">
        <v>39</v>
      </c>
      <c r="W5" s="10"/>
      <c r="X5" s="10"/>
      <c r="Y5" s="10"/>
      <c r="Z5" s="10"/>
      <c r="AA5" s="10"/>
      <c r="AB5" s="10"/>
      <c r="AC5" s="10"/>
      <c r="AD5" s="10"/>
      <c r="AE5" s="10" t="s">
        <v>37</v>
      </c>
      <c r="AF5" s="10" t="s">
        <v>40</v>
      </c>
      <c r="AG5" s="10"/>
      <c r="AH5" s="10"/>
      <c r="AI5" s="10"/>
      <c r="AJ5" s="10" t="s">
        <v>41</v>
      </c>
      <c r="AK5" s="10"/>
      <c r="AL5" s="15"/>
      <c r="AM5" s="16"/>
    </row>
    <row r="6" spans="1:40" s="9" customFormat="1" ht="18">
      <c r="A6" s="30"/>
      <c r="B6" s="22"/>
      <c r="C6" s="22"/>
      <c r="D6" s="22" t="s">
        <v>40</v>
      </c>
      <c r="E6" s="31"/>
      <c r="F6" s="21"/>
      <c r="G6" s="22"/>
      <c r="H6" s="22"/>
      <c r="I6" s="22" t="s">
        <v>43</v>
      </c>
      <c r="J6" s="22"/>
      <c r="K6" s="32">
        <f>2174138*1.16</f>
        <v>2522000.0799999996</v>
      </c>
      <c r="L6" s="22"/>
      <c r="M6" s="22"/>
      <c r="N6" s="22"/>
      <c r="O6" s="22">
        <v>900131147</v>
      </c>
      <c r="P6" s="33" t="s">
        <v>60</v>
      </c>
      <c r="Q6" s="34" t="s">
        <v>58</v>
      </c>
      <c r="R6" s="34" t="s">
        <v>61</v>
      </c>
      <c r="S6" s="34" t="s">
        <v>62</v>
      </c>
      <c r="T6" s="22" t="s">
        <v>40</v>
      </c>
      <c r="U6" s="34">
        <v>830131794</v>
      </c>
      <c r="V6" s="22" t="s">
        <v>63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4">
        <v>90</v>
      </c>
      <c r="AM6" s="9" t="s">
        <v>45</v>
      </c>
      <c r="AN6" s="9">
        <f>45225*1.16</f>
        <v>52461</v>
      </c>
    </row>
    <row r="7" spans="1:40" s="9" customFormat="1" ht="11">
      <c r="A7" s="30"/>
      <c r="B7" s="22"/>
      <c r="C7" s="22"/>
      <c r="D7" s="22"/>
      <c r="E7" s="31"/>
      <c r="F7" s="21"/>
      <c r="G7" s="22"/>
      <c r="H7" s="22"/>
      <c r="I7" s="22"/>
      <c r="J7" s="22"/>
      <c r="K7" s="3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4">
        <v>5</v>
      </c>
      <c r="AM7" s="9" t="s">
        <v>46</v>
      </c>
      <c r="AN7" s="9">
        <f>139000*1.16</f>
        <v>161240</v>
      </c>
    </row>
    <row r="8" spans="1:40" s="9" customFormat="1" ht="12" thickBot="1">
      <c r="A8" s="30"/>
      <c r="B8" s="22"/>
      <c r="C8" s="22"/>
      <c r="D8" s="17"/>
      <c r="E8" s="31"/>
      <c r="F8" s="21"/>
      <c r="G8" s="22"/>
      <c r="H8" s="22"/>
      <c r="I8" s="22"/>
      <c r="J8" s="22"/>
      <c r="K8" s="32"/>
      <c r="L8" s="22"/>
      <c r="M8" s="22"/>
      <c r="N8" s="22"/>
      <c r="O8" s="22"/>
      <c r="P8" s="22"/>
      <c r="Q8" s="37"/>
      <c r="R8" s="37"/>
      <c r="S8" s="37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4">
        <v>97</v>
      </c>
      <c r="AM8" s="9" t="s">
        <v>47</v>
      </c>
      <c r="AN8" s="9">
        <f>22414*1.16</f>
        <v>26000.239999999998</v>
      </c>
    </row>
    <row r="9" spans="1:40" s="9" customFormat="1" ht="12" thickBot="1">
      <c r="A9" s="18">
        <v>2012</v>
      </c>
      <c r="B9" s="19">
        <v>234</v>
      </c>
      <c r="C9" s="19" t="s">
        <v>28</v>
      </c>
      <c r="D9" s="22" t="s">
        <v>53</v>
      </c>
      <c r="E9" s="20" t="s">
        <v>42</v>
      </c>
      <c r="F9" s="21" t="s">
        <v>55</v>
      </c>
      <c r="G9" s="10" t="s">
        <v>54</v>
      </c>
      <c r="H9" s="22"/>
      <c r="I9" s="22" t="s">
        <v>48</v>
      </c>
      <c r="J9" s="22"/>
      <c r="K9" s="23">
        <v>8957520</v>
      </c>
      <c r="L9" s="22"/>
      <c r="M9" s="22" t="s">
        <v>56</v>
      </c>
      <c r="N9" s="22"/>
      <c r="O9" s="22" t="s">
        <v>49</v>
      </c>
      <c r="P9" s="35" t="s">
        <v>53</v>
      </c>
      <c r="Q9" s="9" t="s">
        <v>51</v>
      </c>
      <c r="T9" s="36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 t="s">
        <v>53</v>
      </c>
      <c r="AF9" s="17" t="s">
        <v>52</v>
      </c>
      <c r="AG9" s="22"/>
      <c r="AH9" s="22"/>
      <c r="AI9" s="22"/>
      <c r="AJ9" s="10" t="s">
        <v>41</v>
      </c>
      <c r="AK9" s="22"/>
      <c r="AL9" s="24"/>
    </row>
    <row r="10" spans="1:40" s="9" customFormat="1" ht="17" thickBot="1">
      <c r="A10" s="25"/>
      <c r="B10" s="17"/>
      <c r="C10" s="26"/>
      <c r="D10" s="17"/>
      <c r="E10" s="29"/>
      <c r="F10" s="25"/>
      <c r="G10" s="17"/>
      <c r="H10" s="17"/>
      <c r="I10" s="17"/>
      <c r="J10" s="17"/>
      <c r="K10" s="17"/>
      <c r="L10" s="17"/>
      <c r="M10" s="17"/>
      <c r="N10" s="17"/>
      <c r="O10" s="17" t="s">
        <v>50</v>
      </c>
      <c r="P10" s="17" t="s">
        <v>52</v>
      </c>
      <c r="Q10" s="33" t="s">
        <v>59</v>
      </c>
      <c r="R10" s="38"/>
      <c r="S10" s="38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27">
        <v>550</v>
      </c>
      <c r="AM10" s="28" t="s">
        <v>57</v>
      </c>
      <c r="AN10" s="9">
        <f>14040*1.16</f>
        <v>16286.4</v>
      </c>
    </row>
    <row r="11" spans="1:40">
      <c r="AN11">
        <f>+AN10*AL10</f>
        <v>8957520</v>
      </c>
    </row>
  </sheetData>
  <mergeCells count="1">
    <mergeCell ref="O4:Z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 DEPURADA</vt:lpstr>
      <vt:lpstr>DEPURADA</vt:lpstr>
      <vt:lpstr>MATRIZ UAERMV OTRAS VIGENCIAS</vt:lpstr>
      <vt:lpstr>'NO DEPURADA'!Área_de_impresión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GELVEZ</dc:creator>
  <cp:lastModifiedBy>León Darío Ramírez Rangel.</cp:lastModifiedBy>
  <cp:lastPrinted>2019-07-24T17:17:46Z</cp:lastPrinted>
  <dcterms:created xsi:type="dcterms:W3CDTF">2013-12-20T17:02:46Z</dcterms:created>
  <dcterms:modified xsi:type="dcterms:W3CDTF">2023-08-11T14:22:32Z</dcterms:modified>
</cp:coreProperties>
</file>